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30" windowWidth="27660" windowHeight="10935"/>
  </bookViews>
  <sheets>
    <sheet name="опека" sheetId="1" r:id="rId1"/>
    <sheet name="стационары" sheetId="2" r:id="rId2"/>
    <sheet name="профосмотры" sheetId="3" state="hidden" r:id="rId3"/>
    <sheet name="расчет" sheetId="4" state="hidden" r:id="rId4"/>
  </sheets>
  <definedNames>
    <definedName name="_xlnm.Print_Area" localSheetId="0">опека!$A$1:$W$53</definedName>
    <definedName name="_xlnm.Print_Area" localSheetId="1">стационары!$A$1:$W$25</definedName>
  </definedNames>
  <calcPr calcId="145621"/>
</workbook>
</file>

<file path=xl/calcChain.xml><?xml version="1.0" encoding="utf-8"?>
<calcChain xmlns="http://schemas.openxmlformats.org/spreadsheetml/2006/main">
  <c r="O55" i="4" l="1"/>
  <c r="N55" i="4"/>
  <c r="K55" i="4"/>
  <c r="J55" i="4"/>
  <c r="I55" i="4"/>
  <c r="H55" i="4"/>
  <c r="P55" i="4" s="1"/>
  <c r="G55" i="4"/>
  <c r="F55" i="4"/>
  <c r="C55" i="4"/>
  <c r="P54" i="4"/>
  <c r="M54" i="4"/>
  <c r="L54" i="4"/>
  <c r="E54" i="4"/>
  <c r="D54" i="4"/>
  <c r="B54" i="4" s="1"/>
  <c r="P53" i="4"/>
  <c r="M53" i="4"/>
  <c r="L53" i="4"/>
  <c r="E53" i="4"/>
  <c r="D53" i="4"/>
  <c r="B53" i="4" s="1"/>
  <c r="P52" i="4"/>
  <c r="M52" i="4"/>
  <c r="L52" i="4"/>
  <c r="E52" i="4"/>
  <c r="D52" i="4"/>
  <c r="B52" i="4" s="1"/>
  <c r="P51" i="4"/>
  <c r="M51" i="4"/>
  <c r="L51" i="4"/>
  <c r="E51" i="4"/>
  <c r="D51" i="4"/>
  <c r="B51" i="4" s="1"/>
  <c r="P50" i="4"/>
  <c r="M50" i="4"/>
  <c r="L50" i="4"/>
  <c r="E50" i="4"/>
  <c r="D50" i="4"/>
  <c r="B50" i="4" s="1"/>
  <c r="P49" i="4"/>
  <c r="M49" i="4"/>
  <c r="L49" i="4"/>
  <c r="E49" i="4"/>
  <c r="D49" i="4"/>
  <c r="B49" i="4" s="1"/>
  <c r="P48" i="4"/>
  <c r="M48" i="4"/>
  <c r="L48" i="4"/>
  <c r="E48" i="4"/>
  <c r="D48" i="4"/>
  <c r="B48" i="4" s="1"/>
  <c r="P47" i="4"/>
  <c r="M47" i="4"/>
  <c r="L47" i="4"/>
  <c r="E47" i="4"/>
  <c r="D47" i="4"/>
  <c r="B47" i="4" s="1"/>
  <c r="P46" i="4"/>
  <c r="M46" i="4"/>
  <c r="L46" i="4"/>
  <c r="E46" i="4"/>
  <c r="D46" i="4"/>
  <c r="B46" i="4" s="1"/>
  <c r="P45" i="4"/>
  <c r="M45" i="4"/>
  <c r="L45" i="4"/>
  <c r="E45" i="4"/>
  <c r="D45" i="4"/>
  <c r="B45" i="4" s="1"/>
  <c r="P44" i="4"/>
  <c r="M44" i="4"/>
  <c r="L44" i="4"/>
  <c r="E44" i="4"/>
  <c r="D44" i="4"/>
  <c r="B44" i="4" s="1"/>
  <c r="P43" i="4"/>
  <c r="M43" i="4"/>
  <c r="L43" i="4"/>
  <c r="E43" i="4"/>
  <c r="D43" i="4"/>
  <c r="B43" i="4" s="1"/>
  <c r="P42" i="4"/>
  <c r="M42" i="4"/>
  <c r="L42" i="4"/>
  <c r="E42" i="4"/>
  <c r="D42" i="4"/>
  <c r="B42" i="4" s="1"/>
  <c r="P41" i="4"/>
  <c r="M41" i="4"/>
  <c r="L41" i="4"/>
  <c r="E41" i="4"/>
  <c r="D41" i="4"/>
  <c r="B41" i="4" s="1"/>
  <c r="P40" i="4"/>
  <c r="M40" i="4"/>
  <c r="L40" i="4"/>
  <c r="E40" i="4"/>
  <c r="D40" i="4"/>
  <c r="B40" i="4" s="1"/>
  <c r="P39" i="4"/>
  <c r="M39" i="4"/>
  <c r="L39" i="4"/>
  <c r="E39" i="4"/>
  <c r="D39" i="4"/>
  <c r="B39" i="4" s="1"/>
  <c r="P38" i="4"/>
  <c r="M38" i="4"/>
  <c r="L38" i="4"/>
  <c r="E38" i="4"/>
  <c r="D38" i="4"/>
  <c r="B38" i="4" s="1"/>
  <c r="P37" i="4"/>
  <c r="M37" i="4"/>
  <c r="L37" i="4"/>
  <c r="E37" i="4"/>
  <c r="D37" i="4"/>
  <c r="B37" i="4" s="1"/>
  <c r="P36" i="4"/>
  <c r="M36" i="4"/>
  <c r="L36" i="4"/>
  <c r="E36" i="4"/>
  <c r="D36" i="4"/>
  <c r="B36" i="4" s="1"/>
  <c r="P35" i="4"/>
  <c r="M35" i="4"/>
  <c r="L35" i="4"/>
  <c r="E35" i="4"/>
  <c r="D35" i="4"/>
  <c r="B35" i="4" s="1"/>
  <c r="P34" i="4"/>
  <c r="M34" i="4"/>
  <c r="L34" i="4"/>
  <c r="E34" i="4"/>
  <c r="D34" i="4"/>
  <c r="B34" i="4" s="1"/>
  <c r="P33" i="4"/>
  <c r="M33" i="4"/>
  <c r="L33" i="4"/>
  <c r="E33" i="4"/>
  <c r="D33" i="4"/>
  <c r="B33" i="4" s="1"/>
  <c r="P32" i="4"/>
  <c r="M32" i="4"/>
  <c r="L32" i="4"/>
  <c r="E32" i="4"/>
  <c r="D32" i="4"/>
  <c r="B32" i="4" s="1"/>
  <c r="P31" i="4"/>
  <c r="M31" i="4"/>
  <c r="L31" i="4"/>
  <c r="E31" i="4"/>
  <c r="D31" i="4"/>
  <c r="B31" i="4" s="1"/>
  <c r="P30" i="4"/>
  <c r="M30" i="4"/>
  <c r="L30" i="4"/>
  <c r="E30" i="4"/>
  <c r="D30" i="4"/>
  <c r="B30" i="4" s="1"/>
  <c r="P29" i="4"/>
  <c r="M29" i="4"/>
  <c r="L29" i="4"/>
  <c r="E29" i="4"/>
  <c r="D29" i="4"/>
  <c r="B29" i="4" s="1"/>
  <c r="P28" i="4"/>
  <c r="M28" i="4"/>
  <c r="L28" i="4"/>
  <c r="E28" i="4"/>
  <c r="D28" i="4"/>
  <c r="B28" i="4" s="1"/>
  <c r="P27" i="4"/>
  <c r="M27" i="4"/>
  <c r="L27" i="4"/>
  <c r="E27" i="4"/>
  <c r="D27" i="4"/>
  <c r="B27" i="4" s="1"/>
  <c r="P26" i="4"/>
  <c r="M26" i="4"/>
  <c r="L26" i="4"/>
  <c r="E26" i="4"/>
  <c r="D26" i="4"/>
  <c r="B26" i="4" s="1"/>
  <c r="P25" i="4"/>
  <c r="M25" i="4"/>
  <c r="L25" i="4"/>
  <c r="E25" i="4"/>
  <c r="D25" i="4"/>
  <c r="B25" i="4" s="1"/>
  <c r="P24" i="4"/>
  <c r="M24" i="4"/>
  <c r="L24" i="4"/>
  <c r="E24" i="4"/>
  <c r="D24" i="4"/>
  <c r="B24" i="4" s="1"/>
  <c r="P23" i="4"/>
  <c r="M23" i="4"/>
  <c r="L23" i="4"/>
  <c r="E23" i="4"/>
  <c r="D23" i="4"/>
  <c r="B23" i="4" s="1"/>
  <c r="P22" i="4"/>
  <c r="M22" i="4"/>
  <c r="L22" i="4"/>
  <c r="E22" i="4"/>
  <c r="D22" i="4"/>
  <c r="B22" i="4" s="1"/>
  <c r="P21" i="4"/>
  <c r="M21" i="4"/>
  <c r="L21" i="4"/>
  <c r="E21" i="4"/>
  <c r="D21" i="4"/>
  <c r="B21" i="4" s="1"/>
  <c r="P20" i="4"/>
  <c r="M20" i="4"/>
  <c r="L20" i="4"/>
  <c r="E20" i="4"/>
  <c r="D20" i="4"/>
  <c r="B20" i="4" s="1"/>
  <c r="P19" i="4"/>
  <c r="M19" i="4"/>
  <c r="L19" i="4"/>
  <c r="E19" i="4"/>
  <c r="D19" i="4"/>
  <c r="B19" i="4" s="1"/>
  <c r="P18" i="4"/>
  <c r="M18" i="4"/>
  <c r="L18" i="4"/>
  <c r="E18" i="4"/>
  <c r="D18" i="4"/>
  <c r="B18" i="4" s="1"/>
  <c r="P17" i="4"/>
  <c r="M17" i="4"/>
  <c r="L17" i="4"/>
  <c r="E17" i="4"/>
  <c r="D17" i="4"/>
  <c r="B17" i="4" s="1"/>
  <c r="P16" i="4"/>
  <c r="M16" i="4"/>
  <c r="L16" i="4"/>
  <c r="E16" i="4"/>
  <c r="D16" i="4"/>
  <c r="B16" i="4" s="1"/>
  <c r="P15" i="4"/>
  <c r="M15" i="4"/>
  <c r="L15" i="4"/>
  <c r="E15" i="4"/>
  <c r="D15" i="4"/>
  <c r="B15" i="4" s="1"/>
  <c r="P14" i="4"/>
  <c r="M14" i="4"/>
  <c r="L14" i="4"/>
  <c r="E14" i="4"/>
  <c r="D14" i="4"/>
  <c r="B14" i="4" s="1"/>
  <c r="P13" i="4"/>
  <c r="M13" i="4"/>
  <c r="L13" i="4"/>
  <c r="E13" i="4"/>
  <c r="D13" i="4"/>
  <c r="B13" i="4" s="1"/>
  <c r="P12" i="4"/>
  <c r="M12" i="4"/>
  <c r="L12" i="4"/>
  <c r="E12" i="4"/>
  <c r="D12" i="4"/>
  <c r="B12" i="4" s="1"/>
  <c r="P11" i="4"/>
  <c r="M11" i="4"/>
  <c r="L11" i="4"/>
  <c r="E11" i="4"/>
  <c r="D11" i="4"/>
  <c r="B11" i="4" s="1"/>
  <c r="P10" i="4"/>
  <c r="M10" i="4"/>
  <c r="L10" i="4"/>
  <c r="E10" i="4"/>
  <c r="D10" i="4"/>
  <c r="B10" i="4" s="1"/>
  <c r="P9" i="4"/>
  <c r="M9" i="4"/>
  <c r="L9" i="4"/>
  <c r="E9" i="4"/>
  <c r="D9" i="4"/>
  <c r="B9" i="4" s="1"/>
  <c r="P8" i="4"/>
  <c r="M8" i="4"/>
  <c r="L8" i="4"/>
  <c r="E8" i="4"/>
  <c r="D8" i="4"/>
  <c r="B8" i="4" s="1"/>
  <c r="P7" i="4"/>
  <c r="M7" i="4"/>
  <c r="L7" i="4"/>
  <c r="E7" i="4"/>
  <c r="D7" i="4"/>
  <c r="B7" i="4" s="1"/>
  <c r="P6" i="4"/>
  <c r="M6" i="4"/>
  <c r="L6" i="4"/>
  <c r="E6" i="4"/>
  <c r="D6" i="4"/>
  <c r="B6" i="4" s="1"/>
  <c r="P5" i="4"/>
  <c r="M5" i="4"/>
  <c r="M55" i="4" s="1"/>
  <c r="L5" i="4"/>
  <c r="L55" i="4" s="1"/>
  <c r="E5" i="4"/>
  <c r="E55" i="4" s="1"/>
  <c r="D5" i="4"/>
  <c r="B5" i="4" s="1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B56" i="3"/>
  <c r="Y55" i="3"/>
  <c r="E55" i="3"/>
  <c r="C55" i="3" s="1"/>
  <c r="AA55" i="3" s="1"/>
  <c r="D55" i="3"/>
  <c r="Y54" i="3"/>
  <c r="E54" i="3"/>
  <c r="D54" i="3"/>
  <c r="C54" i="3" s="1"/>
  <c r="AA54" i="3" s="1"/>
  <c r="Y53" i="3"/>
  <c r="E53" i="3"/>
  <c r="D53" i="3"/>
  <c r="C53" i="3"/>
  <c r="AA53" i="3" s="1"/>
  <c r="Y52" i="3"/>
  <c r="E52" i="3"/>
  <c r="D52" i="3"/>
  <c r="C52" i="3" s="1"/>
  <c r="AA52" i="3" s="1"/>
  <c r="Y51" i="3"/>
  <c r="I51" i="3"/>
  <c r="I56" i="3" s="1"/>
  <c r="H51" i="3"/>
  <c r="H56" i="3" s="1"/>
  <c r="G51" i="3"/>
  <c r="G56" i="3" s="1"/>
  <c r="F51" i="3"/>
  <c r="F56" i="3" s="1"/>
  <c r="E51" i="3"/>
  <c r="C51" i="3" s="1"/>
  <c r="AA51" i="3" s="1"/>
  <c r="D51" i="3"/>
  <c r="Y50" i="3"/>
  <c r="E50" i="3"/>
  <c r="D50" i="3"/>
  <c r="C50" i="3" s="1"/>
  <c r="AA50" i="3" s="1"/>
  <c r="Y49" i="3"/>
  <c r="E49" i="3"/>
  <c r="D49" i="3"/>
  <c r="C49" i="3"/>
  <c r="AA49" i="3" s="1"/>
  <c r="Y48" i="3"/>
  <c r="E48" i="3"/>
  <c r="D48" i="3"/>
  <c r="C48" i="3" s="1"/>
  <c r="AA48" i="3" s="1"/>
  <c r="Y47" i="3"/>
  <c r="E47" i="3"/>
  <c r="C47" i="3" s="1"/>
  <c r="AA47" i="3" s="1"/>
  <c r="D47" i="3"/>
  <c r="Y46" i="3"/>
  <c r="E46" i="3"/>
  <c r="D46" i="3"/>
  <c r="C46" i="3" s="1"/>
  <c r="AA46" i="3" s="1"/>
  <c r="Y45" i="3"/>
  <c r="E45" i="3"/>
  <c r="D45" i="3"/>
  <c r="C45" i="3"/>
  <c r="AA45" i="3" s="1"/>
  <c r="Y44" i="3"/>
  <c r="E44" i="3"/>
  <c r="D44" i="3"/>
  <c r="C44" i="3" s="1"/>
  <c r="AA44" i="3" s="1"/>
  <c r="Y43" i="3"/>
  <c r="E43" i="3"/>
  <c r="C43" i="3" s="1"/>
  <c r="AA43" i="3" s="1"/>
  <c r="D43" i="3"/>
  <c r="Y42" i="3"/>
  <c r="E42" i="3"/>
  <c r="D42" i="3"/>
  <c r="C42" i="3" s="1"/>
  <c r="AA42" i="3" s="1"/>
  <c r="Y41" i="3"/>
  <c r="E41" i="3"/>
  <c r="D41" i="3"/>
  <c r="C41" i="3"/>
  <c r="AA41" i="3" s="1"/>
  <c r="Y40" i="3"/>
  <c r="E40" i="3"/>
  <c r="D40" i="3"/>
  <c r="C40" i="3" s="1"/>
  <c r="AA40" i="3" s="1"/>
  <c r="Y39" i="3"/>
  <c r="E39" i="3"/>
  <c r="C39" i="3" s="1"/>
  <c r="AA39" i="3" s="1"/>
  <c r="D39" i="3"/>
  <c r="Y38" i="3"/>
  <c r="E38" i="3"/>
  <c r="D38" i="3"/>
  <c r="C38" i="3" s="1"/>
  <c r="AA38" i="3" s="1"/>
  <c r="Y37" i="3"/>
  <c r="E37" i="3"/>
  <c r="D37" i="3"/>
  <c r="C37" i="3"/>
  <c r="AA37" i="3" s="1"/>
  <c r="Y36" i="3"/>
  <c r="E36" i="3"/>
  <c r="D36" i="3"/>
  <c r="C36" i="3" s="1"/>
  <c r="AA36" i="3" s="1"/>
  <c r="Y35" i="3"/>
  <c r="E35" i="3"/>
  <c r="D35" i="3"/>
  <c r="C35" i="3" s="1"/>
  <c r="AA35" i="3" s="1"/>
  <c r="Y34" i="3"/>
  <c r="E34" i="3"/>
  <c r="D34" i="3"/>
  <c r="C34" i="3" s="1"/>
  <c r="AA34" i="3" s="1"/>
  <c r="Y33" i="3"/>
  <c r="E33" i="3"/>
  <c r="D33" i="3"/>
  <c r="C33" i="3"/>
  <c r="AA33" i="3" s="1"/>
  <c r="Y32" i="3"/>
  <c r="E32" i="3"/>
  <c r="D32" i="3"/>
  <c r="C32" i="3" s="1"/>
  <c r="AA32" i="3" s="1"/>
  <c r="Y31" i="3"/>
  <c r="E31" i="3"/>
  <c r="D31" i="3"/>
  <c r="C31" i="3" s="1"/>
  <c r="AA31" i="3" s="1"/>
  <c r="Y30" i="3"/>
  <c r="E30" i="3"/>
  <c r="D30" i="3"/>
  <c r="C30" i="3" s="1"/>
  <c r="AA30" i="3" s="1"/>
  <c r="Y29" i="3"/>
  <c r="E29" i="3"/>
  <c r="D29" i="3"/>
  <c r="C29" i="3"/>
  <c r="AA29" i="3" s="1"/>
  <c r="Y28" i="3"/>
  <c r="E28" i="3"/>
  <c r="D28" i="3"/>
  <c r="C28" i="3" s="1"/>
  <c r="AA28" i="3" s="1"/>
  <c r="Y27" i="3"/>
  <c r="E27" i="3"/>
  <c r="D27" i="3"/>
  <c r="C27" i="3" s="1"/>
  <c r="AA27" i="3" s="1"/>
  <c r="Y26" i="3"/>
  <c r="E26" i="3"/>
  <c r="D26" i="3"/>
  <c r="C26" i="3" s="1"/>
  <c r="AA26" i="3" s="1"/>
  <c r="Y25" i="3"/>
  <c r="E25" i="3"/>
  <c r="D25" i="3"/>
  <c r="C25" i="3"/>
  <c r="AA25" i="3" s="1"/>
  <c r="Y24" i="3"/>
  <c r="E24" i="3"/>
  <c r="D24" i="3"/>
  <c r="C24" i="3" s="1"/>
  <c r="AA24" i="3" s="1"/>
  <c r="Y23" i="3"/>
  <c r="E23" i="3"/>
  <c r="D23" i="3"/>
  <c r="C23" i="3" s="1"/>
  <c r="AA23" i="3" s="1"/>
  <c r="Y22" i="3"/>
  <c r="E22" i="3"/>
  <c r="D22" i="3"/>
  <c r="C22" i="3" s="1"/>
  <c r="AA22" i="3" s="1"/>
  <c r="Y21" i="3"/>
  <c r="E21" i="3"/>
  <c r="D21" i="3"/>
  <c r="C21" i="3"/>
  <c r="AA21" i="3" s="1"/>
  <c r="Y20" i="3"/>
  <c r="E20" i="3"/>
  <c r="D20" i="3"/>
  <c r="C20" i="3" s="1"/>
  <c r="AA20" i="3" s="1"/>
  <c r="Y19" i="3"/>
  <c r="E19" i="3"/>
  <c r="D19" i="3"/>
  <c r="C19" i="3" s="1"/>
  <c r="AA19" i="3" s="1"/>
  <c r="Y18" i="3"/>
  <c r="E18" i="3"/>
  <c r="D18" i="3"/>
  <c r="C18" i="3" s="1"/>
  <c r="AA18" i="3" s="1"/>
  <c r="Y17" i="3"/>
  <c r="E17" i="3"/>
  <c r="D17" i="3"/>
  <c r="C17" i="3"/>
  <c r="AA17" i="3" s="1"/>
  <c r="Y16" i="3"/>
  <c r="E16" i="3"/>
  <c r="D16" i="3"/>
  <c r="C16" i="3" s="1"/>
  <c r="AA16" i="3" s="1"/>
  <c r="Y15" i="3"/>
  <c r="E15" i="3"/>
  <c r="C15" i="3" s="1"/>
  <c r="AA15" i="3" s="1"/>
  <c r="D15" i="3"/>
  <c r="Y14" i="3"/>
  <c r="E14" i="3"/>
  <c r="D14" i="3"/>
  <c r="C14" i="3" s="1"/>
  <c r="AA14" i="3" s="1"/>
  <c r="Y13" i="3"/>
  <c r="E13" i="3"/>
  <c r="D13" i="3"/>
  <c r="C13" i="3"/>
  <c r="AA13" i="3" s="1"/>
  <c r="Y12" i="3"/>
  <c r="E12" i="3"/>
  <c r="D12" i="3"/>
  <c r="C12" i="3" s="1"/>
  <c r="AA12" i="3" s="1"/>
  <c r="Y11" i="3"/>
  <c r="E11" i="3"/>
  <c r="C11" i="3" s="1"/>
  <c r="AA11" i="3" s="1"/>
  <c r="D11" i="3"/>
  <c r="Y10" i="3"/>
  <c r="E10" i="3"/>
  <c r="D10" i="3"/>
  <c r="C10" i="3" s="1"/>
  <c r="AA10" i="3" s="1"/>
  <c r="Y9" i="3"/>
  <c r="E9" i="3"/>
  <c r="D9" i="3"/>
  <c r="C9" i="3"/>
  <c r="AA9" i="3" s="1"/>
  <c r="Y8" i="3"/>
  <c r="Y56" i="3" s="1"/>
  <c r="E8" i="3"/>
  <c r="E56" i="3" s="1"/>
  <c r="D8" i="3"/>
  <c r="C8" i="3" s="1"/>
  <c r="R55" i="4" l="1"/>
  <c r="C56" i="3"/>
  <c r="AA8" i="3"/>
  <c r="B55" i="4"/>
  <c r="S55" i="4"/>
  <c r="Q55" i="4"/>
  <c r="D56" i="3"/>
  <c r="D55" i="4"/>
</calcChain>
</file>

<file path=xl/sharedStrings.xml><?xml version="1.0" encoding="utf-8"?>
<sst xmlns="http://schemas.openxmlformats.org/spreadsheetml/2006/main" count="319" uniqueCount="93">
  <si>
    <t xml:space="preserve">План диспансеризации детей-сирот и детей, оставшихся без попечения родителей,  в том числе  усыновленных (удочеренных), принятых под опеку (попечительство), в приемную или патронатную семью, на 2025 год                              </t>
  </si>
  <si>
    <t>Наименование медицинской организации</t>
  </si>
  <si>
    <t>Численность несоврешеннолетних, подлежащих диспансеризации</t>
  </si>
  <si>
    <t>в том числе</t>
  </si>
  <si>
    <t>Всего</t>
  </si>
  <si>
    <t>1 года жизни</t>
  </si>
  <si>
    <t>от 1 до 14лет</t>
  </si>
  <si>
    <t>от 15 до 17 лет</t>
  </si>
  <si>
    <t>январь</t>
  </si>
  <si>
    <t>февраль</t>
  </si>
  <si>
    <t xml:space="preserve">март </t>
  </si>
  <si>
    <t xml:space="preserve">апрель 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</si>
  <si>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</si>
  <si>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</si>
  <si>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</si>
  <si>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</si>
  <si>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</si>
  <si>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</si>
  <si>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</si>
  <si>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</si>
  <si>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девочки</t>
  </si>
  <si>
    <t>мальчики</t>
  </si>
  <si>
    <t>численность</t>
  </si>
  <si>
    <t>ГУЗ СО «Александрово-Гайская РБ    им. В.П. Дурнова»</t>
  </si>
  <si>
    <t>ГУЗ СО «Аркадакская РБ»</t>
  </si>
  <si>
    <t>ГУЗ СО «Аткарская РБ»</t>
  </si>
  <si>
    <t>ГУЗ СО «Базарно-Карабулакская РБ»</t>
  </si>
  <si>
    <t xml:space="preserve">ГУЗ СО «Балашовскаая РБ» </t>
  </si>
  <si>
    <t xml:space="preserve">ГУЗ СО «Балтайская РБ» </t>
  </si>
  <si>
    <t>ГУЗ СО «Вольская РБ»</t>
  </si>
  <si>
    <t>ГУЗ СО «Воскресенская РБ»</t>
  </si>
  <si>
    <t xml:space="preserve">ГУЗ СО «БРП» </t>
  </si>
  <si>
    <t>ГУЗ СО «Дергачевская РБ»</t>
  </si>
  <si>
    <t>ГУЗ СО «Духовницкая РБ»</t>
  </si>
  <si>
    <t>ГУЗ СО «Екатериновская РБ»</t>
  </si>
  <si>
    <t>ГУЗ СО «Ершовская РБ»</t>
  </si>
  <si>
    <t>ГУЗ СО «Ивантеевская РБ»</t>
  </si>
  <si>
    <t>ГУЗ СО «Калининская РБ»</t>
  </si>
  <si>
    <t>ГУЗ СО «Красноармейская РБ»</t>
  </si>
  <si>
    <t>ГУЗ СО «Краснокутская РБ»</t>
  </si>
  <si>
    <t>ГУЗ СО «Краснопартизанская РБ»</t>
  </si>
  <si>
    <t>ГУЗ СО «Лысогорская РБ»</t>
  </si>
  <si>
    <t>ГУЗ СО «Марксовская РБ»</t>
  </si>
  <si>
    <t>ГУЗ СО «МСЧ ГО ЗАТО п.Светлый»</t>
  </si>
  <si>
    <t>ГУЗ СО «Новобурасская РБ»</t>
  </si>
  <si>
    <t>ГУЗ СО «Новоузенская РБ»</t>
  </si>
  <si>
    <t>ГУЗ СО «Озинская РБ»</t>
  </si>
  <si>
    <t>ГУЗ СО «Перелюбская РБ»</t>
  </si>
  <si>
    <t>ГУЗ СО «Петровская РБ»</t>
  </si>
  <si>
    <t>ГУЗ СО «Питерская РБ»</t>
  </si>
  <si>
    <t>ГУЗ СО «Пугачевская РБ»</t>
  </si>
  <si>
    <t>ГУЗ СО «Ровенская РБ»</t>
  </si>
  <si>
    <t>ГУЗ СО «Романовская РБ»</t>
  </si>
  <si>
    <t>ГУЗ СО «Ртищевская РБ»</t>
  </si>
  <si>
    <t>ГУЗ СО «Самойловская РБ»</t>
  </si>
  <si>
    <t>ГУЗ СО «Саратовская РБ»</t>
  </si>
  <si>
    <t>ГУЗ СО «Советская РБ»</t>
  </si>
  <si>
    <t>ГУЗ СО «Татищевская РБ»</t>
  </si>
  <si>
    <t>ГУЗ СО «Турковская РБ»</t>
  </si>
  <si>
    <t>ГУЗ СО «Федоровская РБ»</t>
  </si>
  <si>
    <t>ГУЗ СО «Хвалынская РБ им.  Бржозовского»</t>
  </si>
  <si>
    <t>ГУЗ «СЦГДП»</t>
  </si>
  <si>
    <t xml:space="preserve">ГУЗ «СГДП № 8» </t>
  </si>
  <si>
    <t>ГУЗ «СГП № 2»</t>
  </si>
  <si>
    <t>ГУЗ «СГП № 16»</t>
  </si>
  <si>
    <t xml:space="preserve">ГУЗ «СГП № 9» </t>
  </si>
  <si>
    <t xml:space="preserve">ГУЗ «СМДП» </t>
  </si>
  <si>
    <t>ГУЗ «СГДКБ»</t>
  </si>
  <si>
    <t xml:space="preserve">ГУЗ «ЭДКБ » </t>
  </si>
  <si>
    <t xml:space="preserve">ГАУЗ  СО «Энгельская РБ» </t>
  </si>
  <si>
    <t>ЧУЗ "КБ"РЖД-Медицина"г. Саратов</t>
  </si>
  <si>
    <t>ИТОГО</t>
  </si>
  <si>
    <t>План диспансеризации пребывающих в стационарных учреждениях детей-сирот и детей, находящихся в трудной жизненной ситуации на 2025 год</t>
  </si>
  <si>
    <t xml:space="preserve">ГУЗ СО «Балашовская РБ» </t>
  </si>
  <si>
    <t>ГУЗ СО «Хвалынская РБ им. Бржозовского»</t>
  </si>
  <si>
    <t>Приложение № 2 к приказу</t>
  </si>
  <si>
    <t xml:space="preserve">министерства  здравоохранения Саратовской области </t>
  </si>
  <si>
    <t>от______________№________________________</t>
  </si>
  <si>
    <t xml:space="preserve">План  профилактических медицинских осмотров несовершеннолетних на  2025 год </t>
  </si>
  <si>
    <t xml:space="preserve">Численность несовершеннолетних, подлежащих профилактическим осмотрам </t>
  </si>
  <si>
    <t>Численность несоврешеннолетних, подлежащих профилактическим медицинским осмотрам</t>
  </si>
  <si>
    <t>ПРОФОСМОТРЫ (комплексные посещения по заявкам ЛПУ)</t>
  </si>
  <si>
    <t>от 0 до 14лет</t>
  </si>
  <si>
    <t>ГУЗ СО «Александрово-Гайская РБ                                       им. В.П. Дурнова»</t>
  </si>
  <si>
    <t xml:space="preserve">План  профилактических медицинских осмотров несовершеннолетних на  2024 год </t>
  </si>
  <si>
    <t>План 2023</t>
  </si>
  <si>
    <t>План 2024</t>
  </si>
  <si>
    <t>ПРОФОСМОТРЫ (комплексные посещения)</t>
  </si>
  <si>
    <t>от 2 до 14лет</t>
  </si>
  <si>
    <t>от 0 до 2лет</t>
  </si>
  <si>
    <t>ГУЗ «СГДБ № 7»</t>
  </si>
  <si>
    <t xml:space="preserve">ГУЗ «ЭГП № 4» </t>
  </si>
  <si>
    <t>ЧУЗ "КБ"РЖД-Медицина"г. Ершов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</si>
</sst>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name val="Calibri"/>
      <scheme val="minor"/>
    </font>
    <font>
      <sz val="11"/>
      <name val="PT Astra Serif"/>
      <family val="1"/>
      <charset val="204"/>
    </font>
    <font>
      <sz val="11"/>
      <name val="PT Astra Serif"/>
      <family val="1"/>
      <charset val="204"/>
    </font>
    <font>
      <b/>
      <sz val="12"/>
      <name val="PT Astra Serif"/>
      <family val="1"/>
      <charset val="204"/>
    </font>
    <font>
      <sz val="11"/>
      <name val="Calibri"/>
      <family val="2"/>
      <charset val="204"/>
    </font>
    <font>
      <b/>
      <sz val="12"/>
      <name val="PT Astra Serif"/>
      <family val="1"/>
      <charset val="204"/>
    </font>
    <font>
      <b/>
      <sz val="14"/>
      <name val="PT Astra Serif"/>
      <family val="1"/>
      <charset val="204"/>
    </font>
    <font>
      <sz val="11"/>
      <name val="Calibri"/>
      <family val="2"/>
      <charset val="204"/>
    </font>
    <font>
      <b/>
      <sz val="11"/>
      <name val="PT Astra Serif"/>
      <family val="1"/>
      <charset val="204"/>
    </font>
    <font>
      <b/>
      <sz val="12"/>
      <name val="Times New Roman"/>
      <family val="1"/>
      <charset val="204"/>
    </font>
    <font>
      <b/>
      <sz val="10"/>
      <name val="PT Astra Serif"/>
      <family val="1"/>
      <charset val="204"/>
    </font>
    <font>
      <b/>
      <sz val="10"/>
      <name val="Times New Roman"/>
      <family val="1"/>
      <charset val="204"/>
    </font>
    <font>
      <b/>
      <sz val="9"/>
      <name val="PT Astra Serif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PT Astra Serif"/>
      <family val="1"/>
      <charset val="204"/>
    </font>
    <font>
      <b/>
      <sz val="14"/>
      <name val="PT Astra Serif"/>
      <family val="1"/>
      <charset val="204"/>
    </font>
    <font>
      <b/>
      <sz val="10"/>
      <name val="PT Astra Serif"/>
      <family val="1"/>
      <charset val="204"/>
    </font>
    <font>
      <sz val="11"/>
      <name val="Calibri"/>
      <family val="2"/>
      <charset val="204"/>
    </font>
    <font>
      <b/>
      <sz val="14"/>
      <name val="Times New Roman"/>
      <family val="1"/>
      <charset val="204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PT Astra Serif"/>
      <family val="1"/>
      <charset val="204"/>
    </font>
    <font>
      <b/>
      <sz val="13"/>
      <name val="PT Astra Serif"/>
      <family val="1"/>
      <charset val="204"/>
    </font>
    <font>
      <b/>
      <sz val="13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99CC00"/>
        <bgColor rgb="FF99CC0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 style="thin">
        <color rgb="FF333333"/>
      </top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333333"/>
      </left>
      <right/>
      <top style="thin">
        <color rgb="FF333333"/>
      </top>
      <bottom style="thin">
        <color rgb="FF33333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3300"/>
      </left>
      <right style="thin">
        <color rgb="FF003300"/>
      </right>
      <top style="thin">
        <color rgb="FF003300"/>
      </top>
      <bottom style="thin">
        <color rgb="FF0033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33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 applyAlignment="1">
      <alignment horizontal="left" vertical="top" wrapText="1"/>
    </xf>
    <xf numFmtId="0" fontId="3" fillId="0" borderId="10" xfId="0" applyFont="1" applyBorder="1" applyAlignment="1">
      <alignment horizontal="center" vertical="center" textRotation="90" wrapText="1"/>
    </xf>
    <xf numFmtId="0" fontId="10" fillId="0" borderId="10" xfId="0" applyFont="1" applyBorder="1" applyAlignment="1">
      <alignment horizontal="center" vertical="center" textRotation="90" wrapText="1"/>
    </xf>
    <xf numFmtId="0" fontId="12" fillId="0" borderId="10" xfId="0" applyFont="1" applyBorder="1" applyAlignment="1">
      <alignment horizontal="center" vertical="center" textRotation="90" wrapText="1"/>
    </xf>
    <xf numFmtId="0" fontId="13" fillId="0" borderId="5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6" fillId="0" borderId="0" xfId="0" applyFont="1" applyAlignment="1"/>
    <xf numFmtId="0" fontId="13" fillId="2" borderId="13" xfId="0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 vertical="center"/>
    </xf>
    <xf numFmtId="0" fontId="13" fillId="2" borderId="13" xfId="0" applyFont="1" applyFill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9" fillId="2" borderId="10" xfId="0" applyFont="1" applyFill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1" fontId="21" fillId="0" borderId="5" xfId="0" applyNumberFormat="1" applyFont="1" applyBorder="1" applyAlignment="1">
      <alignment horizontal="center" vertical="center" wrapText="1"/>
    </xf>
    <xf numFmtId="1" fontId="21" fillId="0" borderId="10" xfId="0" applyNumberFormat="1" applyFont="1" applyBorder="1" applyAlignment="1">
      <alignment horizontal="center" vertical="center" wrapText="1"/>
    </xf>
    <xf numFmtId="0" fontId="22" fillId="0" borderId="1" xfId="0" applyFont="1" applyBorder="1" applyAlignment="1"/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24" fillId="0" borderId="10" xfId="0" applyFont="1" applyBorder="1" applyAlignment="1">
      <alignment horizontal="center" vertical="center"/>
    </xf>
    <xf numFmtId="1" fontId="21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6" fillId="0" borderId="0" xfId="0" applyFont="1" applyAlignment="1">
      <alignment vertical="center"/>
    </xf>
    <xf numFmtId="0" fontId="14" fillId="0" borderId="15" xfId="0" applyFont="1" applyBorder="1" applyAlignment="1">
      <alignment horizontal="center" vertical="center"/>
    </xf>
    <xf numFmtId="0" fontId="25" fillId="0" borderId="0" xfId="0" applyFont="1" applyAlignment="1"/>
    <xf numFmtId="0" fontId="15" fillId="3" borderId="10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 wrapText="1"/>
    </xf>
    <xf numFmtId="1" fontId="13" fillId="0" borderId="10" xfId="0" applyNumberFormat="1" applyFont="1" applyBorder="1" applyAlignment="1">
      <alignment horizontal="center" vertical="center" wrapText="1"/>
    </xf>
    <xf numFmtId="1" fontId="13" fillId="0" borderId="7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27" fillId="4" borderId="17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1" fontId="15" fillId="0" borderId="10" xfId="0" applyNumberFormat="1" applyFont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vertical="center"/>
    </xf>
    <xf numFmtId="0" fontId="8" fillId="4" borderId="18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left" vertical="center" wrapText="1"/>
    </xf>
    <xf numFmtId="0" fontId="29" fillId="0" borderId="10" xfId="0" applyFont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 wrapText="1"/>
    </xf>
    <xf numFmtId="0" fontId="15" fillId="0" borderId="10" xfId="0" applyFont="1" applyBorder="1" applyAlignment="1"/>
    <xf numFmtId="0" fontId="27" fillId="4" borderId="13" xfId="0" applyFont="1" applyFill="1" applyBorder="1" applyAlignment="1">
      <alignment horizontal="center" vertical="center" wrapText="1"/>
    </xf>
    <xf numFmtId="0" fontId="27" fillId="4" borderId="19" xfId="0" applyFont="1" applyFill="1" applyBorder="1" applyAlignment="1">
      <alignment horizontal="center" vertical="center" wrapText="1"/>
    </xf>
    <xf numFmtId="0" fontId="27" fillId="4" borderId="20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8" fillId="3" borderId="1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center"/>
    </xf>
    <xf numFmtId="0" fontId="5" fillId="0" borderId="10" xfId="0" applyFont="1" applyBorder="1" applyAlignment="1">
      <alignment vertical="center" wrapText="1"/>
    </xf>
    <xf numFmtId="0" fontId="5" fillId="4" borderId="10" xfId="0" applyFont="1" applyFill="1" applyBorder="1" applyAlignment="1">
      <alignment vertical="center" wrapText="1"/>
    </xf>
    <xf numFmtId="1" fontId="21" fillId="4" borderId="13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9" xfId="0" applyFont="1" applyBorder="1"/>
    <xf numFmtId="0" fontId="7" fillId="0" borderId="12" xfId="0" applyFont="1" applyBorder="1"/>
    <xf numFmtId="0" fontId="10" fillId="0" borderId="5" xfId="0" applyFont="1" applyBorder="1" applyAlignment="1">
      <alignment horizontal="center" vertical="center" wrapText="1"/>
    </xf>
    <xf numFmtId="0" fontId="7" fillId="0" borderId="7" xfId="0" applyFont="1" applyBorder="1"/>
    <xf numFmtId="0" fontId="8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0" fontId="11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7" fillId="0" borderId="8" xfId="0" applyFont="1" applyBorder="1"/>
    <xf numFmtId="0" fontId="7" fillId="0" borderId="11" xfId="0" applyFont="1" applyBorder="1"/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Font="1" applyAlignment="1"/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7" fillId="0" borderId="16" xfId="0" applyFont="1" applyBorder="1"/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/>
    <xf numFmtId="0" fontId="23" fillId="0" borderId="0" xfId="0" applyFont="1" applyFill="1" applyAlignment="1">
      <alignment vertical="center" wrapText="1"/>
    </xf>
    <xf numFmtId="0" fontId="30" fillId="0" borderId="0" xfId="0" applyFont="1" applyFill="1" applyAlignment="1"/>
    <xf numFmtId="0" fontId="3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/>
    <xf numFmtId="0" fontId="4" fillId="0" borderId="7" xfId="0" applyFont="1" applyFill="1" applyBorder="1"/>
    <xf numFmtId="0" fontId="3" fillId="0" borderId="5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10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textRotation="90" wrapText="1"/>
    </xf>
    <xf numFmtId="0" fontId="4" fillId="0" borderId="12" xfId="0" applyFont="1" applyFill="1" applyBorder="1"/>
    <xf numFmtId="0" fontId="10" fillId="0" borderId="10" xfId="0" applyFont="1" applyFill="1" applyBorder="1" applyAlignment="1">
      <alignment horizontal="center" vertical="center" textRotation="90" wrapText="1"/>
    </xf>
    <xf numFmtId="0" fontId="12" fillId="0" borderId="10" xfId="0" applyFont="1" applyFill="1" applyBorder="1" applyAlignment="1">
      <alignment horizontal="center" vertical="center" textRotation="90" wrapText="1"/>
    </xf>
    <xf numFmtId="0" fontId="3" fillId="0" borderId="10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0" xfId="0" applyFont="1" applyFill="1" applyAlignment="1"/>
    <xf numFmtId="0" fontId="3" fillId="0" borderId="10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 wrapText="1"/>
    </xf>
    <xf numFmtId="1" fontId="10" fillId="0" borderId="7" xfId="0" applyNumberFormat="1" applyFont="1" applyFill="1" applyBorder="1" applyAlignment="1">
      <alignment horizontal="center" vertical="center" wrapText="1"/>
    </xf>
    <xf numFmtId="1" fontId="10" fillId="0" borderId="1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/>
    <xf numFmtId="0" fontId="4" fillId="0" borderId="0" xfId="0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0" fontId="4" fillId="0" borderId="0" xfId="0" applyFont="1" applyFill="1" applyAlignment="1"/>
    <xf numFmtId="0" fontId="13" fillId="0" borderId="13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center" vertical="center"/>
    </xf>
    <xf numFmtId="49" fontId="17" fillId="0" borderId="10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7"/>
  <sheetViews>
    <sheetView tabSelected="1" view="pageBreakPreview" zoomScale="85" zoomScaleNormal="100" zoomScaleSheetLayoutView="85" workbookViewId="0">
      <selection activeCell="A2" sqref="A2:A4"/>
    </sheetView>
  </sheetViews>
  <sheetFormatPr defaultColWidth="14.42578125" defaultRowHeight="15" customHeight="1" x14ac:dyDescent="0.25"/>
  <cols>
    <col min="1" max="1" width="42" style="89" customWidth="1"/>
    <col min="2" max="2" width="25.28515625" style="89" customWidth="1"/>
    <col min="3" max="3" width="25.140625" style="89" customWidth="1"/>
    <col min="4" max="13" width="9.42578125" style="89" customWidth="1"/>
    <col min="14" max="15" width="6.7109375" style="89" customWidth="1"/>
    <col min="16" max="16" width="4.5703125" style="89" customWidth="1"/>
    <col min="17" max="17" width="6.7109375" style="89" customWidth="1"/>
    <col min="18" max="18" width="5.28515625" style="89" customWidth="1"/>
    <col min="19" max="19" width="6.7109375" style="89" customWidth="1"/>
    <col min="20" max="21" width="4.85546875" style="89" customWidth="1"/>
    <col min="22" max="22" width="6.42578125" style="89" customWidth="1"/>
    <col min="23" max="23" width="7.28515625" style="89" customWidth="1"/>
    <col min="24" max="16384" width="14.42578125" style="89"/>
  </cols>
  <sheetData>
    <row r="1" spans="1:23" ht="48" customHeight="1" x14ac:dyDescent="0.25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122"/>
    </row>
    <row r="2" spans="1:23" ht="58.5" customHeight="1" x14ac:dyDescent="0.25">
      <c r="A2" s="90" t="s">
        <v>1</v>
      </c>
      <c r="B2" s="90" t="s">
        <v>2</v>
      </c>
      <c r="C2" s="90" t="s">
        <v>2</v>
      </c>
      <c r="D2" s="91" t="s">
        <v>2</v>
      </c>
      <c r="E2" s="92"/>
      <c r="F2" s="92"/>
      <c r="G2" s="92"/>
      <c r="H2" s="92"/>
      <c r="I2" s="92"/>
      <c r="J2" s="92"/>
      <c r="K2" s="93"/>
      <c r="L2" s="94" t="s">
        <v>3</v>
      </c>
      <c r="M2" s="92"/>
      <c r="N2" s="92"/>
      <c r="O2" s="92"/>
      <c r="P2" s="92"/>
      <c r="Q2" s="92"/>
      <c r="R2" s="92"/>
      <c r="S2" s="92"/>
      <c r="T2" s="92"/>
      <c r="U2" s="92"/>
      <c r="V2" s="92"/>
      <c r="W2" s="93"/>
    </row>
    <row r="3" spans="1:23" ht="60.75" customHeight="1" x14ac:dyDescent="0.25">
      <c r="A3" s="131"/>
      <c r="B3" s="95"/>
      <c r="C3" s="95"/>
      <c r="D3" s="96" t="s">
        <v>4</v>
      </c>
      <c r="E3" s="93"/>
      <c r="F3" s="97" t="s">
        <v>5</v>
      </c>
      <c r="G3" s="93"/>
      <c r="H3" s="96" t="s">
        <v>6</v>
      </c>
      <c r="I3" s="93"/>
      <c r="J3" s="96" t="s">
        <v>7</v>
      </c>
      <c r="K3" s="93"/>
      <c r="L3" s="98" t="s">
        <v>8</v>
      </c>
      <c r="M3" s="98" t="s">
        <v>9</v>
      </c>
      <c r="N3" s="98" t="s">
        <v>10</v>
      </c>
      <c r="O3" s="98" t="s">
        <v>11</v>
      </c>
      <c r="P3" s="98" t="s">
        <v>12</v>
      </c>
      <c r="Q3" s="98" t="s">
        <v>13</v>
      </c>
      <c r="R3" s="98" t="s">
        <v>14</v>
      </c>
      <c r="S3" s="98" t="s">
        <v>15</v>
      </c>
      <c r="T3" s="98" t="s">
        <v>16</v>
      </c>
      <c r="U3" s="98" t="s">
        <v>17</v>
      </c>
      <c r="V3" s="98" t="s">
        <v>18</v>
      </c>
      <c r="W3" s="98" t="s">
        <v>19</v>
      </c>
    </row>
    <row r="4" spans="1:23" ht="60.75" customHeight="1" x14ac:dyDescent="0.25">
      <c r="A4" s="132"/>
      <c r="B4" s="99"/>
      <c r="C4" s="99"/>
      <c r="D4" s="100" t="s">
        <v>20</v>
      </c>
      <c r="E4" s="100" t="s">
        <v>21</v>
      </c>
      <c r="F4" s="100" t="s">
        <v>20</v>
      </c>
      <c r="G4" s="100" t="s">
        <v>21</v>
      </c>
      <c r="H4" s="100" t="s">
        <v>20</v>
      </c>
      <c r="I4" s="100" t="s">
        <v>21</v>
      </c>
      <c r="J4" s="100" t="s">
        <v>20</v>
      </c>
      <c r="K4" s="100" t="s">
        <v>21</v>
      </c>
      <c r="L4" s="101" t="s">
        <v>22</v>
      </c>
      <c r="M4" s="101" t="s">
        <v>22</v>
      </c>
      <c r="N4" s="101" t="s">
        <v>22</v>
      </c>
      <c r="O4" s="101" t="s">
        <v>22</v>
      </c>
      <c r="P4" s="101" t="s">
        <v>22</v>
      </c>
      <c r="Q4" s="101" t="s">
        <v>22</v>
      </c>
      <c r="R4" s="101" t="s">
        <v>22</v>
      </c>
      <c r="S4" s="101" t="s">
        <v>22</v>
      </c>
      <c r="T4" s="101" t="s">
        <v>22</v>
      </c>
      <c r="U4" s="101" t="s">
        <v>22</v>
      </c>
      <c r="V4" s="101" t="s">
        <v>22</v>
      </c>
      <c r="W4" s="101" t="s">
        <v>22</v>
      </c>
    </row>
    <row r="5" spans="1:23" ht="39.75" customHeight="1" x14ac:dyDescent="0.25">
      <c r="A5" s="123" t="s">
        <v>23</v>
      </c>
      <c r="B5" s="103">
        <v>50</v>
      </c>
      <c r="C5" s="104">
        <v>50</v>
      </c>
      <c r="D5" s="105">
        <v>31</v>
      </c>
      <c r="E5" s="105">
        <v>19</v>
      </c>
      <c r="F5" s="106">
        <v>0</v>
      </c>
      <c r="G5" s="106">
        <v>0</v>
      </c>
      <c r="H5" s="106">
        <v>22</v>
      </c>
      <c r="I5" s="106">
        <v>16</v>
      </c>
      <c r="J5" s="106">
        <v>9</v>
      </c>
      <c r="K5" s="106">
        <v>3</v>
      </c>
      <c r="L5" s="106">
        <v>4</v>
      </c>
      <c r="M5" s="106">
        <v>3</v>
      </c>
      <c r="N5" s="106">
        <v>6</v>
      </c>
      <c r="O5" s="106">
        <v>4</v>
      </c>
      <c r="P5" s="106">
        <v>4</v>
      </c>
      <c r="Q5" s="106">
        <v>6</v>
      </c>
      <c r="R5" s="106">
        <v>1</v>
      </c>
      <c r="S5" s="106">
        <v>5</v>
      </c>
      <c r="T5" s="106">
        <v>5</v>
      </c>
      <c r="U5" s="106">
        <v>7</v>
      </c>
      <c r="V5" s="106">
        <v>5</v>
      </c>
      <c r="W5" s="106">
        <v>0</v>
      </c>
    </row>
    <row r="6" spans="1:23" ht="18" customHeight="1" x14ac:dyDescent="0.25">
      <c r="A6" s="124" t="s">
        <v>24</v>
      </c>
      <c r="B6" s="103">
        <v>55</v>
      </c>
      <c r="C6" s="104">
        <v>55</v>
      </c>
      <c r="D6" s="105">
        <v>27</v>
      </c>
      <c r="E6" s="105">
        <v>28</v>
      </c>
      <c r="F6" s="106">
        <v>0</v>
      </c>
      <c r="G6" s="106">
        <v>0</v>
      </c>
      <c r="H6" s="106">
        <v>15</v>
      </c>
      <c r="I6" s="106">
        <v>15</v>
      </c>
      <c r="J6" s="106">
        <v>12</v>
      </c>
      <c r="K6" s="106">
        <v>13</v>
      </c>
      <c r="L6" s="106">
        <v>0</v>
      </c>
      <c r="M6" s="106">
        <v>0</v>
      </c>
      <c r="N6" s="106">
        <v>18</v>
      </c>
      <c r="O6" s="106">
        <v>18</v>
      </c>
      <c r="P6" s="106">
        <v>19</v>
      </c>
      <c r="Q6" s="106">
        <v>0</v>
      </c>
      <c r="R6" s="106">
        <v>0</v>
      </c>
      <c r="S6" s="106">
        <v>0</v>
      </c>
      <c r="T6" s="106">
        <v>0</v>
      </c>
      <c r="U6" s="106">
        <v>0</v>
      </c>
      <c r="V6" s="106">
        <v>0</v>
      </c>
      <c r="W6" s="106">
        <v>0</v>
      </c>
    </row>
    <row r="7" spans="1:23" ht="18" customHeight="1" x14ac:dyDescent="0.25">
      <c r="A7" s="124" t="s">
        <v>25</v>
      </c>
      <c r="B7" s="103">
        <v>58</v>
      </c>
      <c r="C7" s="104">
        <v>58</v>
      </c>
      <c r="D7" s="105">
        <v>28</v>
      </c>
      <c r="E7" s="105">
        <v>30</v>
      </c>
      <c r="F7" s="111">
        <v>0</v>
      </c>
      <c r="G7" s="111">
        <v>0</v>
      </c>
      <c r="H7" s="111">
        <v>17</v>
      </c>
      <c r="I7" s="111">
        <v>18</v>
      </c>
      <c r="J7" s="111">
        <v>11</v>
      </c>
      <c r="K7" s="111">
        <v>12</v>
      </c>
      <c r="L7" s="111">
        <v>3</v>
      </c>
      <c r="M7" s="111">
        <v>6</v>
      </c>
      <c r="N7" s="111">
        <v>6</v>
      </c>
      <c r="O7" s="111">
        <v>7</v>
      </c>
      <c r="P7" s="111">
        <v>6</v>
      </c>
      <c r="Q7" s="111">
        <v>4</v>
      </c>
      <c r="R7" s="111">
        <v>4</v>
      </c>
      <c r="S7" s="111">
        <v>4</v>
      </c>
      <c r="T7" s="111">
        <v>6</v>
      </c>
      <c r="U7" s="111">
        <v>6</v>
      </c>
      <c r="V7" s="111">
        <v>6</v>
      </c>
      <c r="W7" s="111"/>
    </row>
    <row r="8" spans="1:23" ht="33" customHeight="1" x14ac:dyDescent="0.25">
      <c r="A8" s="124" t="s">
        <v>26</v>
      </c>
      <c r="B8" s="103">
        <v>71</v>
      </c>
      <c r="C8" s="104">
        <v>71</v>
      </c>
      <c r="D8" s="105">
        <v>37</v>
      </c>
      <c r="E8" s="105">
        <v>34</v>
      </c>
      <c r="F8" s="106">
        <v>0</v>
      </c>
      <c r="G8" s="106">
        <v>0</v>
      </c>
      <c r="H8" s="106">
        <v>23</v>
      </c>
      <c r="I8" s="106">
        <v>19</v>
      </c>
      <c r="J8" s="106">
        <v>14</v>
      </c>
      <c r="K8" s="106">
        <v>15</v>
      </c>
      <c r="L8" s="106">
        <v>0</v>
      </c>
      <c r="M8" s="106">
        <v>0</v>
      </c>
      <c r="N8" s="106">
        <v>10</v>
      </c>
      <c r="O8" s="106">
        <v>11</v>
      </c>
      <c r="P8" s="106">
        <v>9</v>
      </c>
      <c r="Q8" s="106">
        <v>11</v>
      </c>
      <c r="R8" s="106">
        <v>8</v>
      </c>
      <c r="S8" s="106">
        <v>14</v>
      </c>
      <c r="T8" s="106">
        <v>6</v>
      </c>
      <c r="U8" s="106">
        <v>2</v>
      </c>
      <c r="V8" s="106">
        <v>0</v>
      </c>
      <c r="W8" s="106">
        <v>0</v>
      </c>
    </row>
    <row r="9" spans="1:23" ht="18" customHeight="1" x14ac:dyDescent="0.25">
      <c r="A9" s="125" t="s">
        <v>27</v>
      </c>
      <c r="B9" s="109">
        <v>150</v>
      </c>
      <c r="C9" s="104">
        <v>150</v>
      </c>
      <c r="D9" s="105">
        <v>76</v>
      </c>
      <c r="E9" s="105">
        <v>74</v>
      </c>
      <c r="F9" s="106">
        <v>0</v>
      </c>
      <c r="G9" s="106">
        <v>0</v>
      </c>
      <c r="H9" s="106">
        <v>53</v>
      </c>
      <c r="I9" s="106">
        <v>57</v>
      </c>
      <c r="J9" s="106">
        <v>23</v>
      </c>
      <c r="K9" s="106">
        <v>17</v>
      </c>
      <c r="L9" s="106">
        <v>0</v>
      </c>
      <c r="M9" s="106">
        <v>0</v>
      </c>
      <c r="N9" s="106">
        <v>74</v>
      </c>
      <c r="O9" s="106">
        <v>42</v>
      </c>
      <c r="P9" s="106">
        <v>34</v>
      </c>
      <c r="Q9" s="106">
        <v>0</v>
      </c>
      <c r="R9" s="106">
        <v>0</v>
      </c>
      <c r="S9" s="106">
        <v>0</v>
      </c>
      <c r="T9" s="106">
        <v>0</v>
      </c>
      <c r="U9" s="106">
        <v>0</v>
      </c>
      <c r="V9" s="106">
        <v>0</v>
      </c>
      <c r="W9" s="106">
        <v>0</v>
      </c>
    </row>
    <row r="10" spans="1:23" ht="18" customHeight="1" x14ac:dyDescent="0.25">
      <c r="A10" s="125" t="s">
        <v>28</v>
      </c>
      <c r="B10" s="109">
        <v>14</v>
      </c>
      <c r="C10" s="104">
        <v>14</v>
      </c>
      <c r="D10" s="105">
        <v>6</v>
      </c>
      <c r="E10" s="105">
        <v>8</v>
      </c>
      <c r="F10" s="111"/>
      <c r="G10" s="111"/>
      <c r="H10" s="111">
        <v>3</v>
      </c>
      <c r="I10" s="111">
        <v>5</v>
      </c>
      <c r="J10" s="111">
        <v>3</v>
      </c>
      <c r="K10" s="111">
        <v>3</v>
      </c>
      <c r="L10" s="111"/>
      <c r="M10" s="111"/>
      <c r="N10" s="111"/>
      <c r="O10" s="111">
        <v>7</v>
      </c>
      <c r="P10" s="111">
        <v>7</v>
      </c>
      <c r="Q10" s="111"/>
      <c r="R10" s="111"/>
      <c r="S10" s="111"/>
      <c r="T10" s="111"/>
      <c r="U10" s="111"/>
      <c r="V10" s="111"/>
      <c r="W10" s="111"/>
    </row>
    <row r="11" spans="1:23" ht="18" customHeight="1" x14ac:dyDescent="0.25">
      <c r="A11" s="124" t="s">
        <v>29</v>
      </c>
      <c r="B11" s="103">
        <v>170</v>
      </c>
      <c r="C11" s="104">
        <v>170</v>
      </c>
      <c r="D11" s="105">
        <v>91</v>
      </c>
      <c r="E11" s="105">
        <v>79</v>
      </c>
      <c r="F11" s="106">
        <v>1</v>
      </c>
      <c r="G11" s="106">
        <v>1</v>
      </c>
      <c r="H11" s="106">
        <v>46</v>
      </c>
      <c r="I11" s="106">
        <v>44</v>
      </c>
      <c r="J11" s="106">
        <v>44</v>
      </c>
      <c r="K11" s="106">
        <v>34</v>
      </c>
      <c r="L11" s="106">
        <v>5</v>
      </c>
      <c r="M11" s="106">
        <v>15</v>
      </c>
      <c r="N11" s="106">
        <v>20</v>
      </c>
      <c r="O11" s="106">
        <v>70</v>
      </c>
      <c r="P11" s="106">
        <v>60</v>
      </c>
      <c r="Q11" s="106">
        <v>0</v>
      </c>
      <c r="R11" s="106">
        <v>0</v>
      </c>
      <c r="S11" s="106">
        <v>0</v>
      </c>
      <c r="T11" s="106">
        <v>0</v>
      </c>
      <c r="U11" s="106">
        <v>0</v>
      </c>
      <c r="V11" s="106">
        <v>0</v>
      </c>
      <c r="W11" s="106">
        <v>0</v>
      </c>
    </row>
    <row r="12" spans="1:23" ht="18" customHeight="1" x14ac:dyDescent="0.25">
      <c r="A12" s="124" t="s">
        <v>30</v>
      </c>
      <c r="B12" s="103">
        <v>21</v>
      </c>
      <c r="C12" s="104">
        <v>21</v>
      </c>
      <c r="D12" s="105">
        <v>11</v>
      </c>
      <c r="E12" s="105">
        <v>10</v>
      </c>
      <c r="F12" s="106"/>
      <c r="G12" s="106"/>
      <c r="H12" s="106">
        <v>5</v>
      </c>
      <c r="I12" s="106">
        <v>8</v>
      </c>
      <c r="J12" s="106">
        <v>6</v>
      </c>
      <c r="K12" s="106">
        <v>2</v>
      </c>
      <c r="L12" s="106">
        <v>0</v>
      </c>
      <c r="M12" s="106">
        <v>0</v>
      </c>
      <c r="N12" s="106">
        <v>0</v>
      </c>
      <c r="O12" s="106">
        <v>0</v>
      </c>
      <c r="P12" s="106">
        <v>21</v>
      </c>
      <c r="Q12" s="106">
        <v>0</v>
      </c>
      <c r="R12" s="106">
        <v>0</v>
      </c>
      <c r="S12" s="106">
        <v>0</v>
      </c>
      <c r="T12" s="106">
        <v>0</v>
      </c>
      <c r="U12" s="106">
        <v>0</v>
      </c>
      <c r="V12" s="106">
        <v>0</v>
      </c>
      <c r="W12" s="106"/>
    </row>
    <row r="13" spans="1:23" ht="18" customHeight="1" x14ac:dyDescent="0.25">
      <c r="A13" s="125" t="s">
        <v>31</v>
      </c>
      <c r="B13" s="109">
        <v>250</v>
      </c>
      <c r="C13" s="104">
        <v>250</v>
      </c>
      <c r="D13" s="105">
        <v>170</v>
      </c>
      <c r="E13" s="105">
        <v>80</v>
      </c>
      <c r="F13" s="106"/>
      <c r="G13" s="106"/>
      <c r="H13" s="106">
        <v>110</v>
      </c>
      <c r="I13" s="106">
        <v>60</v>
      </c>
      <c r="J13" s="106">
        <v>60</v>
      </c>
      <c r="K13" s="106">
        <v>20</v>
      </c>
      <c r="L13" s="106"/>
      <c r="M13" s="106">
        <v>50</v>
      </c>
      <c r="N13" s="106">
        <v>50</v>
      </c>
      <c r="O13" s="106">
        <v>45</v>
      </c>
      <c r="P13" s="106">
        <v>45</v>
      </c>
      <c r="Q13" s="106">
        <v>40</v>
      </c>
      <c r="R13" s="106">
        <v>20</v>
      </c>
      <c r="S13" s="106"/>
      <c r="T13" s="106"/>
      <c r="U13" s="106"/>
      <c r="V13" s="106"/>
      <c r="W13" s="106"/>
    </row>
    <row r="14" spans="1:23" ht="18" customHeight="1" x14ac:dyDescent="0.25">
      <c r="A14" s="124" t="s">
        <v>32</v>
      </c>
      <c r="B14" s="103">
        <v>25</v>
      </c>
      <c r="C14" s="104">
        <v>25</v>
      </c>
      <c r="D14" s="105">
        <v>15</v>
      </c>
      <c r="E14" s="105">
        <v>10</v>
      </c>
      <c r="F14" s="106">
        <v>0</v>
      </c>
      <c r="G14" s="106">
        <v>0</v>
      </c>
      <c r="H14" s="106">
        <v>10</v>
      </c>
      <c r="I14" s="106">
        <v>6</v>
      </c>
      <c r="J14" s="106">
        <v>5</v>
      </c>
      <c r="K14" s="106">
        <v>4</v>
      </c>
      <c r="L14" s="106"/>
      <c r="M14" s="106"/>
      <c r="N14" s="106"/>
      <c r="O14" s="106"/>
      <c r="P14" s="106"/>
      <c r="Q14" s="106"/>
      <c r="R14" s="106"/>
      <c r="S14" s="106"/>
      <c r="T14" s="106">
        <v>25</v>
      </c>
      <c r="U14" s="106"/>
      <c r="V14" s="106"/>
      <c r="W14" s="106"/>
    </row>
    <row r="15" spans="1:23" ht="18" customHeight="1" x14ac:dyDescent="0.25">
      <c r="A15" s="124" t="s">
        <v>33</v>
      </c>
      <c r="B15" s="103">
        <v>23</v>
      </c>
      <c r="C15" s="104">
        <v>23</v>
      </c>
      <c r="D15" s="105">
        <v>10</v>
      </c>
      <c r="E15" s="105">
        <v>13</v>
      </c>
      <c r="F15" s="106">
        <v>0</v>
      </c>
      <c r="G15" s="106">
        <v>0</v>
      </c>
      <c r="H15" s="106">
        <v>7</v>
      </c>
      <c r="I15" s="106">
        <v>8</v>
      </c>
      <c r="J15" s="106">
        <v>3</v>
      </c>
      <c r="K15" s="106">
        <v>5</v>
      </c>
      <c r="L15" s="106">
        <v>5</v>
      </c>
      <c r="M15" s="106">
        <v>1</v>
      </c>
      <c r="N15" s="106">
        <v>1</v>
      </c>
      <c r="O15" s="106">
        <v>3</v>
      </c>
      <c r="P15" s="106">
        <v>1</v>
      </c>
      <c r="Q15" s="106">
        <v>2</v>
      </c>
      <c r="R15" s="106">
        <v>2</v>
      </c>
      <c r="S15" s="106">
        <v>3</v>
      </c>
      <c r="T15" s="106"/>
      <c r="U15" s="106"/>
      <c r="V15" s="106">
        <v>5</v>
      </c>
      <c r="W15" s="106"/>
    </row>
    <row r="16" spans="1:23" ht="18" customHeight="1" x14ac:dyDescent="0.25">
      <c r="A16" s="124" t="s">
        <v>34</v>
      </c>
      <c r="B16" s="103">
        <v>45</v>
      </c>
      <c r="C16" s="104">
        <v>45</v>
      </c>
      <c r="D16" s="105">
        <v>26</v>
      </c>
      <c r="E16" s="105">
        <v>19</v>
      </c>
      <c r="F16" s="106">
        <v>0</v>
      </c>
      <c r="G16" s="106">
        <v>0</v>
      </c>
      <c r="H16" s="106">
        <v>14</v>
      </c>
      <c r="I16" s="106">
        <v>5</v>
      </c>
      <c r="J16" s="106">
        <v>12</v>
      </c>
      <c r="K16" s="106">
        <v>14</v>
      </c>
      <c r="L16" s="106">
        <v>0</v>
      </c>
      <c r="M16" s="106">
        <v>0</v>
      </c>
      <c r="N16" s="106">
        <v>0</v>
      </c>
      <c r="O16" s="106">
        <v>45</v>
      </c>
      <c r="P16" s="106">
        <v>0</v>
      </c>
      <c r="Q16" s="106">
        <v>0</v>
      </c>
      <c r="R16" s="106">
        <v>0</v>
      </c>
      <c r="S16" s="106">
        <v>0</v>
      </c>
      <c r="T16" s="106">
        <v>0</v>
      </c>
      <c r="U16" s="106">
        <v>0</v>
      </c>
      <c r="V16" s="106">
        <v>0</v>
      </c>
      <c r="W16" s="106">
        <v>0</v>
      </c>
    </row>
    <row r="17" spans="1:23" ht="18" customHeight="1" x14ac:dyDescent="0.25">
      <c r="A17" s="124" t="s">
        <v>35</v>
      </c>
      <c r="B17" s="103">
        <v>98</v>
      </c>
      <c r="C17" s="104">
        <v>98</v>
      </c>
      <c r="D17" s="105">
        <v>52</v>
      </c>
      <c r="E17" s="105">
        <v>46</v>
      </c>
      <c r="F17" s="106">
        <v>0</v>
      </c>
      <c r="G17" s="106">
        <v>0</v>
      </c>
      <c r="H17" s="106">
        <v>34</v>
      </c>
      <c r="I17" s="106">
        <v>30</v>
      </c>
      <c r="J17" s="106">
        <v>18</v>
      </c>
      <c r="K17" s="106">
        <v>16</v>
      </c>
      <c r="L17" s="106">
        <v>9</v>
      </c>
      <c r="M17" s="106">
        <v>13</v>
      </c>
      <c r="N17" s="106">
        <v>5</v>
      </c>
      <c r="O17" s="106">
        <v>7</v>
      </c>
      <c r="P17" s="106">
        <v>10</v>
      </c>
      <c r="Q17" s="106">
        <v>6</v>
      </c>
      <c r="R17" s="106">
        <v>9</v>
      </c>
      <c r="S17" s="106">
        <v>10</v>
      </c>
      <c r="T17" s="106">
        <v>9</v>
      </c>
      <c r="U17" s="106">
        <v>10</v>
      </c>
      <c r="V17" s="106">
        <v>10</v>
      </c>
      <c r="W17" s="106"/>
    </row>
    <row r="18" spans="1:23" ht="18" customHeight="1" x14ac:dyDescent="0.25">
      <c r="A18" s="124" t="s">
        <v>36</v>
      </c>
      <c r="B18" s="103">
        <v>20</v>
      </c>
      <c r="C18" s="104">
        <v>20</v>
      </c>
      <c r="D18" s="105">
        <v>6</v>
      </c>
      <c r="E18" s="105">
        <v>14</v>
      </c>
      <c r="F18" s="111">
        <v>0</v>
      </c>
      <c r="G18" s="111">
        <v>0</v>
      </c>
      <c r="H18" s="111">
        <v>5</v>
      </c>
      <c r="I18" s="111">
        <v>6</v>
      </c>
      <c r="J18" s="111">
        <v>1</v>
      </c>
      <c r="K18" s="111">
        <v>8</v>
      </c>
      <c r="L18" s="111">
        <v>0</v>
      </c>
      <c r="M18" s="111">
        <v>0</v>
      </c>
      <c r="N18" s="111">
        <v>0</v>
      </c>
      <c r="O18" s="111">
        <v>10</v>
      </c>
      <c r="P18" s="111">
        <v>0</v>
      </c>
      <c r="Q18" s="111">
        <v>0</v>
      </c>
      <c r="R18" s="111">
        <v>0</v>
      </c>
      <c r="S18" s="111">
        <v>0</v>
      </c>
      <c r="T18" s="111">
        <v>10</v>
      </c>
      <c r="U18" s="111">
        <v>0</v>
      </c>
      <c r="V18" s="111">
        <v>0</v>
      </c>
      <c r="W18" s="111">
        <v>0</v>
      </c>
    </row>
    <row r="19" spans="1:23" ht="18" customHeight="1" x14ac:dyDescent="0.25">
      <c r="A19" s="124" t="s">
        <v>37</v>
      </c>
      <c r="B19" s="103">
        <v>57</v>
      </c>
      <c r="C19" s="104">
        <v>57</v>
      </c>
      <c r="D19" s="105">
        <v>29</v>
      </c>
      <c r="E19" s="105">
        <v>28</v>
      </c>
      <c r="F19" s="106">
        <v>0</v>
      </c>
      <c r="G19" s="106">
        <v>0</v>
      </c>
      <c r="H19" s="106">
        <v>15</v>
      </c>
      <c r="I19" s="106">
        <v>19</v>
      </c>
      <c r="J19" s="106">
        <v>14</v>
      </c>
      <c r="K19" s="106">
        <v>9</v>
      </c>
      <c r="L19" s="106">
        <v>2</v>
      </c>
      <c r="M19" s="106">
        <v>5</v>
      </c>
      <c r="N19" s="106">
        <v>5</v>
      </c>
      <c r="O19" s="106">
        <v>6</v>
      </c>
      <c r="P19" s="106">
        <v>6</v>
      </c>
      <c r="Q19" s="106">
        <v>6</v>
      </c>
      <c r="R19" s="106">
        <v>5</v>
      </c>
      <c r="S19" s="106">
        <v>5</v>
      </c>
      <c r="T19" s="106">
        <v>5</v>
      </c>
      <c r="U19" s="106">
        <v>6</v>
      </c>
      <c r="V19" s="106">
        <v>6</v>
      </c>
      <c r="W19" s="106"/>
    </row>
    <row r="20" spans="1:23" ht="18" customHeight="1" x14ac:dyDescent="0.25">
      <c r="A20" s="124" t="s">
        <v>38</v>
      </c>
      <c r="B20" s="103">
        <v>78</v>
      </c>
      <c r="C20" s="104">
        <v>78</v>
      </c>
      <c r="D20" s="105">
        <v>45</v>
      </c>
      <c r="E20" s="105">
        <v>33</v>
      </c>
      <c r="F20" s="111"/>
      <c r="G20" s="111"/>
      <c r="H20" s="111">
        <v>26</v>
      </c>
      <c r="I20" s="111">
        <v>22</v>
      </c>
      <c r="J20" s="111">
        <v>19</v>
      </c>
      <c r="K20" s="111">
        <v>11</v>
      </c>
      <c r="L20" s="111"/>
      <c r="M20" s="111">
        <v>7</v>
      </c>
      <c r="N20" s="111">
        <v>12</v>
      </c>
      <c r="O20" s="111">
        <v>18</v>
      </c>
      <c r="P20" s="111">
        <v>13</v>
      </c>
      <c r="Q20" s="111">
        <v>14</v>
      </c>
      <c r="R20" s="111">
        <v>9</v>
      </c>
      <c r="S20" s="111">
        <v>5</v>
      </c>
      <c r="T20" s="111"/>
      <c r="U20" s="111"/>
      <c r="V20" s="111"/>
      <c r="W20" s="112"/>
    </row>
    <row r="21" spans="1:23" ht="18" customHeight="1" x14ac:dyDescent="0.25">
      <c r="A21" s="124" t="s">
        <v>39</v>
      </c>
      <c r="B21" s="103">
        <v>30</v>
      </c>
      <c r="C21" s="104">
        <v>30</v>
      </c>
      <c r="D21" s="105">
        <v>17</v>
      </c>
      <c r="E21" s="105">
        <v>13</v>
      </c>
      <c r="F21" s="106">
        <v>0</v>
      </c>
      <c r="G21" s="106">
        <v>0</v>
      </c>
      <c r="H21" s="106">
        <v>15</v>
      </c>
      <c r="I21" s="106">
        <v>11</v>
      </c>
      <c r="J21" s="106">
        <v>2</v>
      </c>
      <c r="K21" s="106">
        <v>2</v>
      </c>
      <c r="L21" s="106"/>
      <c r="M21" s="106"/>
      <c r="N21" s="106"/>
      <c r="O21" s="106"/>
      <c r="P21" s="106"/>
      <c r="Q21" s="106"/>
      <c r="R21" s="106"/>
      <c r="S21" s="106"/>
      <c r="T21" s="106">
        <v>30</v>
      </c>
      <c r="U21" s="106"/>
      <c r="V21" s="106"/>
      <c r="W21" s="106"/>
    </row>
    <row r="22" spans="1:23" ht="18" customHeight="1" x14ac:dyDescent="0.25">
      <c r="A22" s="124" t="s">
        <v>40</v>
      </c>
      <c r="B22" s="103">
        <v>27</v>
      </c>
      <c r="C22" s="104">
        <v>27</v>
      </c>
      <c r="D22" s="105">
        <v>13</v>
      </c>
      <c r="E22" s="105">
        <v>14</v>
      </c>
      <c r="F22" s="126">
        <v>0</v>
      </c>
      <c r="G22" s="126">
        <v>0</v>
      </c>
      <c r="H22" s="126">
        <v>8</v>
      </c>
      <c r="I22" s="126">
        <v>8</v>
      </c>
      <c r="J22" s="126">
        <v>5</v>
      </c>
      <c r="K22" s="126">
        <v>6</v>
      </c>
      <c r="L22" s="127">
        <v>0</v>
      </c>
      <c r="M22" s="126">
        <v>0</v>
      </c>
      <c r="N22" s="126">
        <v>6</v>
      </c>
      <c r="O22" s="126">
        <v>6</v>
      </c>
      <c r="P22" s="126">
        <v>5</v>
      </c>
      <c r="Q22" s="126">
        <v>5</v>
      </c>
      <c r="R22" s="126">
        <v>5</v>
      </c>
      <c r="S22" s="126">
        <v>0</v>
      </c>
      <c r="T22" s="126">
        <v>0</v>
      </c>
      <c r="U22" s="126">
        <v>0</v>
      </c>
      <c r="V22" s="126">
        <v>0</v>
      </c>
      <c r="W22" s="126">
        <v>0</v>
      </c>
    </row>
    <row r="23" spans="1:23" ht="18" customHeight="1" x14ac:dyDescent="0.25">
      <c r="A23" s="124" t="s">
        <v>41</v>
      </c>
      <c r="B23" s="103">
        <v>41</v>
      </c>
      <c r="C23" s="104">
        <v>41</v>
      </c>
      <c r="D23" s="105">
        <v>21</v>
      </c>
      <c r="E23" s="105">
        <v>20</v>
      </c>
      <c r="F23" s="106">
        <v>0</v>
      </c>
      <c r="G23" s="106">
        <v>0</v>
      </c>
      <c r="H23" s="106">
        <v>19</v>
      </c>
      <c r="I23" s="106">
        <v>16</v>
      </c>
      <c r="J23" s="106">
        <v>2</v>
      </c>
      <c r="K23" s="106">
        <v>4</v>
      </c>
      <c r="L23" s="106">
        <v>0</v>
      </c>
      <c r="M23" s="106">
        <v>0</v>
      </c>
      <c r="N23" s="106">
        <v>0</v>
      </c>
      <c r="O23" s="106">
        <v>41</v>
      </c>
      <c r="P23" s="106">
        <v>0</v>
      </c>
      <c r="Q23" s="106">
        <v>0</v>
      </c>
      <c r="R23" s="106">
        <v>0</v>
      </c>
      <c r="S23" s="106">
        <v>0</v>
      </c>
      <c r="T23" s="106">
        <v>0</v>
      </c>
      <c r="U23" s="106">
        <v>0</v>
      </c>
      <c r="V23" s="106">
        <v>0</v>
      </c>
      <c r="W23" s="106">
        <v>0</v>
      </c>
    </row>
    <row r="24" spans="1:23" ht="18" customHeight="1" x14ac:dyDescent="0.25">
      <c r="A24" s="124" t="s">
        <v>42</v>
      </c>
      <c r="B24" s="103">
        <v>134</v>
      </c>
      <c r="C24" s="104">
        <v>134</v>
      </c>
      <c r="D24" s="105">
        <v>65</v>
      </c>
      <c r="E24" s="105">
        <v>69</v>
      </c>
      <c r="F24" s="106">
        <v>0</v>
      </c>
      <c r="G24" s="106">
        <v>0</v>
      </c>
      <c r="H24" s="106">
        <v>41</v>
      </c>
      <c r="I24" s="106">
        <v>47</v>
      </c>
      <c r="J24" s="106">
        <v>24</v>
      </c>
      <c r="K24" s="106">
        <v>22</v>
      </c>
      <c r="L24" s="106">
        <v>0</v>
      </c>
      <c r="M24" s="106">
        <v>20</v>
      </c>
      <c r="N24" s="106">
        <v>20</v>
      </c>
      <c r="O24" s="106">
        <v>20</v>
      </c>
      <c r="P24" s="106">
        <v>20</v>
      </c>
      <c r="Q24" s="106">
        <v>0</v>
      </c>
      <c r="R24" s="106">
        <v>0</v>
      </c>
      <c r="S24" s="106">
        <v>0</v>
      </c>
      <c r="T24" s="106">
        <v>20</v>
      </c>
      <c r="U24" s="106">
        <v>20</v>
      </c>
      <c r="V24" s="106">
        <v>14</v>
      </c>
      <c r="W24" s="106">
        <v>0</v>
      </c>
    </row>
    <row r="25" spans="1:23" ht="18" customHeight="1" x14ac:dyDescent="0.25">
      <c r="A25" s="124" t="s">
        <v>43</v>
      </c>
      <c r="B25" s="103">
        <v>11</v>
      </c>
      <c r="C25" s="104">
        <v>11</v>
      </c>
      <c r="D25" s="105">
        <v>8</v>
      </c>
      <c r="E25" s="105">
        <v>3</v>
      </c>
      <c r="F25" s="126">
        <v>0</v>
      </c>
      <c r="G25" s="126">
        <v>0</v>
      </c>
      <c r="H25" s="126">
        <v>6</v>
      </c>
      <c r="I25" s="126">
        <v>2</v>
      </c>
      <c r="J25" s="126">
        <v>2</v>
      </c>
      <c r="K25" s="126">
        <v>1</v>
      </c>
      <c r="L25" s="126">
        <v>0</v>
      </c>
      <c r="M25" s="126">
        <v>8</v>
      </c>
      <c r="N25" s="126">
        <v>3</v>
      </c>
      <c r="O25" s="126">
        <v>0</v>
      </c>
      <c r="P25" s="126">
        <v>0</v>
      </c>
      <c r="Q25" s="126">
        <v>0</v>
      </c>
      <c r="R25" s="126">
        <v>0</v>
      </c>
      <c r="S25" s="126">
        <v>0</v>
      </c>
      <c r="T25" s="126">
        <v>0</v>
      </c>
      <c r="U25" s="126">
        <v>0</v>
      </c>
      <c r="V25" s="126">
        <v>0</v>
      </c>
      <c r="W25" s="126">
        <v>0</v>
      </c>
    </row>
    <row r="26" spans="1:23" ht="18" customHeight="1" x14ac:dyDescent="0.25">
      <c r="A26" s="124" t="s">
        <v>44</v>
      </c>
      <c r="B26" s="103">
        <v>25</v>
      </c>
      <c r="C26" s="104">
        <v>25</v>
      </c>
      <c r="D26" s="105">
        <v>12</v>
      </c>
      <c r="E26" s="105">
        <v>13</v>
      </c>
      <c r="F26" s="106">
        <v>0</v>
      </c>
      <c r="G26" s="106">
        <v>0</v>
      </c>
      <c r="H26" s="106">
        <v>9</v>
      </c>
      <c r="I26" s="106">
        <v>9</v>
      </c>
      <c r="J26" s="106">
        <v>3</v>
      </c>
      <c r="K26" s="106">
        <v>4</v>
      </c>
      <c r="L26" s="106">
        <v>0</v>
      </c>
      <c r="M26" s="106">
        <v>0</v>
      </c>
      <c r="N26" s="106">
        <v>0</v>
      </c>
      <c r="O26" s="106">
        <v>0</v>
      </c>
      <c r="P26" s="106">
        <v>25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06">
        <v>0</v>
      </c>
    </row>
    <row r="27" spans="1:23" ht="18" customHeight="1" x14ac:dyDescent="0.25">
      <c r="A27" s="124" t="s">
        <v>45</v>
      </c>
      <c r="B27" s="103">
        <v>77</v>
      </c>
      <c r="C27" s="104">
        <v>77</v>
      </c>
      <c r="D27" s="105">
        <v>32</v>
      </c>
      <c r="E27" s="105">
        <v>45</v>
      </c>
      <c r="F27" s="106"/>
      <c r="G27" s="106"/>
      <c r="H27" s="106">
        <v>20</v>
      </c>
      <c r="I27" s="106">
        <v>22</v>
      </c>
      <c r="J27" s="106">
        <v>12</v>
      </c>
      <c r="K27" s="106">
        <v>23</v>
      </c>
      <c r="L27" s="106"/>
      <c r="M27" s="106"/>
      <c r="N27" s="106"/>
      <c r="O27" s="106">
        <v>33</v>
      </c>
      <c r="P27" s="106"/>
      <c r="Q27" s="106"/>
      <c r="R27" s="106"/>
      <c r="S27" s="106"/>
      <c r="T27" s="106">
        <v>22</v>
      </c>
      <c r="U27" s="106">
        <v>22</v>
      </c>
      <c r="V27" s="106"/>
      <c r="W27" s="106"/>
    </row>
    <row r="28" spans="1:23" ht="18" customHeight="1" x14ac:dyDescent="0.25">
      <c r="A28" s="124" t="s">
        <v>46</v>
      </c>
      <c r="B28" s="103">
        <v>68</v>
      </c>
      <c r="C28" s="104">
        <v>68</v>
      </c>
      <c r="D28" s="105">
        <v>33</v>
      </c>
      <c r="E28" s="105">
        <v>35</v>
      </c>
      <c r="F28" s="106"/>
      <c r="G28" s="106"/>
      <c r="H28" s="106">
        <v>21</v>
      </c>
      <c r="I28" s="106">
        <v>15</v>
      </c>
      <c r="J28" s="106">
        <v>12</v>
      </c>
      <c r="K28" s="106">
        <v>20</v>
      </c>
      <c r="L28" s="106"/>
      <c r="M28" s="106"/>
      <c r="N28" s="106"/>
      <c r="O28" s="106">
        <v>68</v>
      </c>
      <c r="P28" s="106"/>
      <c r="Q28" s="106"/>
      <c r="R28" s="106"/>
      <c r="S28" s="106"/>
      <c r="T28" s="106"/>
      <c r="U28" s="106"/>
      <c r="V28" s="106"/>
      <c r="W28" s="106"/>
    </row>
    <row r="29" spans="1:23" ht="18" customHeight="1" x14ac:dyDescent="0.25">
      <c r="A29" s="124" t="s">
        <v>47</v>
      </c>
      <c r="B29" s="103">
        <v>26</v>
      </c>
      <c r="C29" s="104">
        <v>26</v>
      </c>
      <c r="D29" s="105">
        <v>11</v>
      </c>
      <c r="E29" s="105">
        <v>15</v>
      </c>
      <c r="F29" s="106"/>
      <c r="G29" s="106"/>
      <c r="H29" s="106">
        <v>8</v>
      </c>
      <c r="I29" s="106">
        <v>9</v>
      </c>
      <c r="J29" s="106">
        <v>3</v>
      </c>
      <c r="K29" s="106">
        <v>6</v>
      </c>
      <c r="L29" s="106"/>
      <c r="M29" s="106"/>
      <c r="N29" s="106"/>
      <c r="O29" s="106"/>
      <c r="P29" s="106">
        <v>26</v>
      </c>
      <c r="Q29" s="106"/>
      <c r="R29" s="106"/>
      <c r="S29" s="106"/>
      <c r="T29" s="106"/>
      <c r="U29" s="106"/>
      <c r="V29" s="106"/>
      <c r="W29" s="106"/>
    </row>
    <row r="30" spans="1:23" ht="18" customHeight="1" x14ac:dyDescent="0.25">
      <c r="A30" s="124" t="s">
        <v>48</v>
      </c>
      <c r="B30" s="103">
        <v>56</v>
      </c>
      <c r="C30" s="104">
        <v>56</v>
      </c>
      <c r="D30" s="105">
        <v>36</v>
      </c>
      <c r="E30" s="105">
        <v>20</v>
      </c>
      <c r="F30" s="106">
        <v>0</v>
      </c>
      <c r="G30" s="106">
        <v>0</v>
      </c>
      <c r="H30" s="106">
        <v>20</v>
      </c>
      <c r="I30" s="106">
        <v>9</v>
      </c>
      <c r="J30" s="106">
        <v>16</v>
      </c>
      <c r="K30" s="106">
        <v>11</v>
      </c>
      <c r="L30" s="106"/>
      <c r="M30" s="106"/>
      <c r="N30" s="106"/>
      <c r="O30" s="106"/>
      <c r="P30" s="106">
        <v>28</v>
      </c>
      <c r="Q30" s="106">
        <v>28</v>
      </c>
      <c r="R30" s="106"/>
      <c r="S30" s="106"/>
      <c r="T30" s="106"/>
      <c r="U30" s="106"/>
      <c r="V30" s="106"/>
      <c r="W30" s="106"/>
    </row>
    <row r="31" spans="1:23" ht="18" customHeight="1" x14ac:dyDescent="0.25">
      <c r="A31" s="124" t="s">
        <v>49</v>
      </c>
      <c r="B31" s="103">
        <v>18</v>
      </c>
      <c r="C31" s="104">
        <v>18</v>
      </c>
      <c r="D31" s="105">
        <v>7</v>
      </c>
      <c r="E31" s="105">
        <v>11</v>
      </c>
      <c r="F31" s="106">
        <v>0</v>
      </c>
      <c r="G31" s="106">
        <v>0</v>
      </c>
      <c r="H31" s="106">
        <v>4</v>
      </c>
      <c r="I31" s="106">
        <v>6</v>
      </c>
      <c r="J31" s="106">
        <v>3</v>
      </c>
      <c r="K31" s="106">
        <v>5</v>
      </c>
      <c r="L31" s="106">
        <v>0</v>
      </c>
      <c r="M31" s="106">
        <v>0</v>
      </c>
      <c r="N31" s="106">
        <v>0</v>
      </c>
      <c r="O31" s="106">
        <v>0</v>
      </c>
      <c r="P31" s="106">
        <v>18</v>
      </c>
      <c r="Q31" s="106">
        <v>0</v>
      </c>
      <c r="R31" s="106">
        <v>0</v>
      </c>
      <c r="S31" s="106">
        <v>0</v>
      </c>
      <c r="T31" s="106">
        <v>0</v>
      </c>
      <c r="U31" s="106">
        <v>0</v>
      </c>
      <c r="V31" s="106">
        <v>0</v>
      </c>
      <c r="W31" s="106">
        <v>0</v>
      </c>
    </row>
    <row r="32" spans="1:23" ht="18" customHeight="1" x14ac:dyDescent="0.25">
      <c r="A32" s="124" t="s">
        <v>50</v>
      </c>
      <c r="B32" s="103">
        <v>82</v>
      </c>
      <c r="C32" s="104">
        <v>82</v>
      </c>
      <c r="D32" s="105">
        <v>30</v>
      </c>
      <c r="E32" s="105">
        <v>52</v>
      </c>
      <c r="F32" s="106"/>
      <c r="G32" s="106"/>
      <c r="H32" s="106">
        <v>19</v>
      </c>
      <c r="I32" s="106">
        <v>30</v>
      </c>
      <c r="J32" s="106">
        <v>11</v>
      </c>
      <c r="K32" s="106">
        <v>22</v>
      </c>
      <c r="L32" s="106">
        <v>6</v>
      </c>
      <c r="M32" s="106">
        <v>5</v>
      </c>
      <c r="N32" s="106">
        <v>0</v>
      </c>
      <c r="O32" s="106">
        <v>0</v>
      </c>
      <c r="P32" s="106">
        <v>17</v>
      </c>
      <c r="Q32" s="106">
        <v>15</v>
      </c>
      <c r="R32" s="106">
        <v>16</v>
      </c>
      <c r="S32" s="106">
        <v>13</v>
      </c>
      <c r="T32" s="106">
        <v>0</v>
      </c>
      <c r="U32" s="106">
        <v>0</v>
      </c>
      <c r="V32" s="106">
        <v>10</v>
      </c>
      <c r="W32" s="106"/>
    </row>
    <row r="33" spans="1:23" ht="18" customHeight="1" x14ac:dyDescent="0.25">
      <c r="A33" s="124" t="s">
        <v>51</v>
      </c>
      <c r="B33" s="103">
        <v>31</v>
      </c>
      <c r="C33" s="104">
        <v>31</v>
      </c>
      <c r="D33" s="105">
        <v>13</v>
      </c>
      <c r="E33" s="105">
        <v>18</v>
      </c>
      <c r="F33" s="106"/>
      <c r="G33" s="106"/>
      <c r="H33" s="106">
        <v>8</v>
      </c>
      <c r="I33" s="106">
        <v>13</v>
      </c>
      <c r="J33" s="106">
        <v>5</v>
      </c>
      <c r="K33" s="106">
        <v>5</v>
      </c>
      <c r="L33" s="106">
        <v>3</v>
      </c>
      <c r="M33" s="106">
        <v>5</v>
      </c>
      <c r="N33" s="106">
        <v>3</v>
      </c>
      <c r="O33" s="106">
        <v>2</v>
      </c>
      <c r="P33" s="106">
        <v>3</v>
      </c>
      <c r="Q33" s="106">
        <v>3</v>
      </c>
      <c r="R33" s="106">
        <v>2</v>
      </c>
      <c r="S33" s="106">
        <v>4</v>
      </c>
      <c r="T33" s="106">
        <v>2</v>
      </c>
      <c r="U33" s="106">
        <v>1</v>
      </c>
      <c r="V33" s="106">
        <v>3</v>
      </c>
      <c r="W33" s="106"/>
    </row>
    <row r="34" spans="1:23" ht="18" customHeight="1" x14ac:dyDescent="0.25">
      <c r="A34" s="124" t="s">
        <v>52</v>
      </c>
      <c r="B34" s="103">
        <v>29</v>
      </c>
      <c r="C34" s="104">
        <v>29</v>
      </c>
      <c r="D34" s="105">
        <v>13</v>
      </c>
      <c r="E34" s="105">
        <v>16</v>
      </c>
      <c r="F34" s="106">
        <v>0</v>
      </c>
      <c r="G34" s="106">
        <v>0</v>
      </c>
      <c r="H34" s="106">
        <v>8</v>
      </c>
      <c r="I34" s="106">
        <v>8</v>
      </c>
      <c r="J34" s="106">
        <v>5</v>
      </c>
      <c r="K34" s="106">
        <v>8</v>
      </c>
      <c r="L34" s="106">
        <v>2</v>
      </c>
      <c r="M34" s="106">
        <v>2</v>
      </c>
      <c r="N34" s="106">
        <v>0</v>
      </c>
      <c r="O34" s="106">
        <v>1</v>
      </c>
      <c r="P34" s="106">
        <v>4</v>
      </c>
      <c r="Q34" s="106">
        <v>6</v>
      </c>
      <c r="R34" s="106">
        <v>2</v>
      </c>
      <c r="S34" s="106">
        <v>3</v>
      </c>
      <c r="T34" s="106">
        <v>4</v>
      </c>
      <c r="U34" s="106">
        <v>0</v>
      </c>
      <c r="V34" s="106">
        <v>5</v>
      </c>
      <c r="W34" s="106"/>
    </row>
    <row r="35" spans="1:23" ht="18" customHeight="1" x14ac:dyDescent="0.25">
      <c r="A35" s="124" t="s">
        <v>53</v>
      </c>
      <c r="B35" s="103">
        <v>63</v>
      </c>
      <c r="C35" s="104">
        <v>63</v>
      </c>
      <c r="D35" s="105">
        <v>32</v>
      </c>
      <c r="E35" s="105">
        <v>31</v>
      </c>
      <c r="F35" s="106">
        <v>0</v>
      </c>
      <c r="G35" s="106">
        <v>0</v>
      </c>
      <c r="H35" s="106">
        <v>17</v>
      </c>
      <c r="I35" s="106">
        <v>15</v>
      </c>
      <c r="J35" s="106">
        <v>15</v>
      </c>
      <c r="K35" s="106">
        <v>16</v>
      </c>
      <c r="L35" s="106">
        <v>0</v>
      </c>
      <c r="M35" s="106">
        <v>8</v>
      </c>
      <c r="N35" s="106">
        <v>11</v>
      </c>
      <c r="O35" s="106">
        <v>5</v>
      </c>
      <c r="P35" s="106">
        <v>6</v>
      </c>
      <c r="Q35" s="106">
        <v>4</v>
      </c>
      <c r="R35" s="106">
        <v>7</v>
      </c>
      <c r="S35" s="106">
        <v>4</v>
      </c>
      <c r="T35" s="106">
        <v>5</v>
      </c>
      <c r="U35" s="106">
        <v>6</v>
      </c>
      <c r="V35" s="106">
        <v>7</v>
      </c>
      <c r="W35" s="106"/>
    </row>
    <row r="36" spans="1:23" ht="18" customHeight="1" x14ac:dyDescent="0.25">
      <c r="A36" s="124" t="s">
        <v>54</v>
      </c>
      <c r="B36" s="103">
        <v>22</v>
      </c>
      <c r="C36" s="104">
        <v>22</v>
      </c>
      <c r="D36" s="105">
        <v>13</v>
      </c>
      <c r="E36" s="105">
        <v>9</v>
      </c>
      <c r="F36" s="106"/>
      <c r="G36" s="106"/>
      <c r="H36" s="106">
        <v>9</v>
      </c>
      <c r="I36" s="106">
        <v>7</v>
      </c>
      <c r="J36" s="106">
        <v>4</v>
      </c>
      <c r="K36" s="106">
        <v>2</v>
      </c>
      <c r="L36" s="106">
        <v>0</v>
      </c>
      <c r="M36" s="106">
        <v>0</v>
      </c>
      <c r="N36" s="106">
        <v>0</v>
      </c>
      <c r="O36" s="106">
        <v>0</v>
      </c>
      <c r="P36" s="106">
        <v>0</v>
      </c>
      <c r="Q36" s="106">
        <v>0</v>
      </c>
      <c r="R36" s="106">
        <v>0</v>
      </c>
      <c r="S36" s="106">
        <v>22</v>
      </c>
      <c r="T36" s="106">
        <v>0</v>
      </c>
      <c r="U36" s="106">
        <v>0</v>
      </c>
      <c r="V36" s="106">
        <v>0</v>
      </c>
      <c r="W36" s="106">
        <v>0</v>
      </c>
    </row>
    <row r="37" spans="1:23" ht="18" customHeight="1" x14ac:dyDescent="0.25">
      <c r="A37" s="124" t="s">
        <v>55</v>
      </c>
      <c r="B37" s="103">
        <v>96</v>
      </c>
      <c r="C37" s="104">
        <v>96</v>
      </c>
      <c r="D37" s="105">
        <v>52</v>
      </c>
      <c r="E37" s="105">
        <v>44</v>
      </c>
      <c r="F37" s="106">
        <v>0</v>
      </c>
      <c r="G37" s="106">
        <v>0</v>
      </c>
      <c r="H37" s="106">
        <v>46</v>
      </c>
      <c r="I37" s="106">
        <v>32</v>
      </c>
      <c r="J37" s="106">
        <v>8</v>
      </c>
      <c r="K37" s="106">
        <v>12</v>
      </c>
      <c r="L37" s="106">
        <v>3</v>
      </c>
      <c r="M37" s="106">
        <v>7</v>
      </c>
      <c r="N37" s="106">
        <v>10</v>
      </c>
      <c r="O37" s="106">
        <v>20</v>
      </c>
      <c r="P37" s="106">
        <v>13</v>
      </c>
      <c r="Q37" s="106">
        <v>8</v>
      </c>
      <c r="R37" s="106">
        <v>8</v>
      </c>
      <c r="S37" s="106">
        <v>8</v>
      </c>
      <c r="T37" s="106">
        <v>8</v>
      </c>
      <c r="U37" s="106">
        <v>8</v>
      </c>
      <c r="V37" s="106">
        <v>3</v>
      </c>
      <c r="W37" s="106"/>
    </row>
    <row r="38" spans="1:23" ht="18" customHeight="1" x14ac:dyDescent="0.25">
      <c r="A38" s="124" t="s">
        <v>56</v>
      </c>
      <c r="B38" s="103">
        <v>65</v>
      </c>
      <c r="C38" s="104">
        <v>65</v>
      </c>
      <c r="D38" s="105">
        <v>36</v>
      </c>
      <c r="E38" s="105">
        <v>29</v>
      </c>
      <c r="F38" s="106">
        <v>0</v>
      </c>
      <c r="G38" s="106">
        <v>0</v>
      </c>
      <c r="H38" s="106">
        <v>24</v>
      </c>
      <c r="I38" s="106">
        <v>20</v>
      </c>
      <c r="J38" s="106">
        <v>12</v>
      </c>
      <c r="K38" s="106">
        <v>9</v>
      </c>
      <c r="L38" s="106">
        <v>0</v>
      </c>
      <c r="M38" s="106">
        <v>0</v>
      </c>
      <c r="N38" s="106">
        <v>0</v>
      </c>
      <c r="O38" s="106">
        <v>0</v>
      </c>
      <c r="P38" s="106">
        <v>65</v>
      </c>
      <c r="Q38" s="106">
        <v>0</v>
      </c>
      <c r="R38" s="106">
        <v>0</v>
      </c>
      <c r="S38" s="106">
        <v>0</v>
      </c>
      <c r="T38" s="106">
        <v>0</v>
      </c>
      <c r="U38" s="106">
        <v>0</v>
      </c>
      <c r="V38" s="106">
        <v>0</v>
      </c>
      <c r="W38" s="106">
        <v>0</v>
      </c>
    </row>
    <row r="39" spans="1:23" ht="18" customHeight="1" x14ac:dyDescent="0.25">
      <c r="A39" s="124" t="s">
        <v>57</v>
      </c>
      <c r="B39" s="103">
        <v>80</v>
      </c>
      <c r="C39" s="104">
        <v>80</v>
      </c>
      <c r="D39" s="105">
        <v>44</v>
      </c>
      <c r="E39" s="105">
        <v>36</v>
      </c>
      <c r="F39" s="106">
        <v>0</v>
      </c>
      <c r="G39" s="106">
        <v>0</v>
      </c>
      <c r="H39" s="106">
        <v>32</v>
      </c>
      <c r="I39" s="106">
        <v>18</v>
      </c>
      <c r="J39" s="106">
        <v>12</v>
      </c>
      <c r="K39" s="106">
        <v>18</v>
      </c>
      <c r="L39" s="106">
        <v>0</v>
      </c>
      <c r="M39" s="106">
        <v>0</v>
      </c>
      <c r="N39" s="106">
        <v>0</v>
      </c>
      <c r="O39" s="106">
        <v>10</v>
      </c>
      <c r="P39" s="106">
        <v>20</v>
      </c>
      <c r="Q39" s="106">
        <v>31</v>
      </c>
      <c r="R39" s="106">
        <v>6</v>
      </c>
      <c r="S39" s="106">
        <v>3</v>
      </c>
      <c r="T39" s="106">
        <v>5</v>
      </c>
      <c r="U39" s="106">
        <v>5</v>
      </c>
      <c r="V39" s="106"/>
      <c r="W39" s="106"/>
    </row>
    <row r="40" spans="1:23" ht="18" customHeight="1" x14ac:dyDescent="0.25">
      <c r="A40" s="124" t="s">
        <v>58</v>
      </c>
      <c r="B40" s="103">
        <v>14</v>
      </c>
      <c r="C40" s="104">
        <v>14</v>
      </c>
      <c r="D40" s="105">
        <v>8</v>
      </c>
      <c r="E40" s="105">
        <v>6</v>
      </c>
      <c r="F40" s="111"/>
      <c r="G40" s="111"/>
      <c r="H40" s="111">
        <v>4</v>
      </c>
      <c r="I40" s="111">
        <v>2</v>
      </c>
      <c r="J40" s="111">
        <v>4</v>
      </c>
      <c r="K40" s="111">
        <v>4</v>
      </c>
      <c r="L40" s="111"/>
      <c r="M40" s="111"/>
      <c r="N40" s="111"/>
      <c r="O40" s="111">
        <v>14</v>
      </c>
      <c r="P40" s="111"/>
      <c r="Q40" s="111"/>
      <c r="R40" s="111"/>
      <c r="S40" s="111"/>
      <c r="T40" s="111"/>
      <c r="U40" s="111"/>
      <c r="V40" s="111"/>
      <c r="W40" s="111"/>
    </row>
    <row r="41" spans="1:23" ht="18" customHeight="1" x14ac:dyDescent="0.25">
      <c r="A41" s="124" t="s">
        <v>59</v>
      </c>
      <c r="B41" s="103">
        <v>63</v>
      </c>
      <c r="C41" s="104">
        <v>63</v>
      </c>
      <c r="D41" s="105">
        <v>24</v>
      </c>
      <c r="E41" s="105">
        <v>39</v>
      </c>
      <c r="F41" s="106">
        <v>0</v>
      </c>
      <c r="G41" s="106">
        <v>0</v>
      </c>
      <c r="H41" s="106">
        <v>19</v>
      </c>
      <c r="I41" s="106">
        <v>24</v>
      </c>
      <c r="J41" s="106">
        <v>5</v>
      </c>
      <c r="K41" s="106">
        <v>15</v>
      </c>
      <c r="L41" s="106">
        <v>0</v>
      </c>
      <c r="M41" s="106">
        <v>0</v>
      </c>
      <c r="N41" s="106">
        <v>0</v>
      </c>
      <c r="O41" s="106">
        <v>7</v>
      </c>
      <c r="P41" s="106">
        <v>8</v>
      </c>
      <c r="Q41" s="106">
        <v>8</v>
      </c>
      <c r="R41" s="106">
        <v>8</v>
      </c>
      <c r="S41" s="106">
        <v>8</v>
      </c>
      <c r="T41" s="106">
        <v>8</v>
      </c>
      <c r="U41" s="106">
        <v>8</v>
      </c>
      <c r="V41" s="106">
        <v>8</v>
      </c>
      <c r="W41" s="106"/>
    </row>
    <row r="42" spans="1:23" ht="37.5" customHeight="1" x14ac:dyDescent="0.25">
      <c r="A42" s="124" t="s">
        <v>60</v>
      </c>
      <c r="B42" s="103">
        <v>80</v>
      </c>
      <c r="C42" s="104">
        <v>80</v>
      </c>
      <c r="D42" s="105">
        <v>40</v>
      </c>
      <c r="E42" s="105">
        <v>40</v>
      </c>
      <c r="F42" s="106"/>
      <c r="G42" s="106"/>
      <c r="H42" s="106">
        <v>25</v>
      </c>
      <c r="I42" s="106">
        <v>19</v>
      </c>
      <c r="J42" s="106">
        <v>15</v>
      </c>
      <c r="K42" s="106">
        <v>21</v>
      </c>
      <c r="L42" s="106"/>
      <c r="M42" s="106"/>
      <c r="N42" s="106"/>
      <c r="O42" s="106"/>
      <c r="P42" s="106"/>
      <c r="Q42" s="106"/>
      <c r="R42" s="106"/>
      <c r="S42" s="106">
        <v>30</v>
      </c>
      <c r="T42" s="106">
        <v>30</v>
      </c>
      <c r="U42" s="106">
        <v>20</v>
      </c>
      <c r="V42" s="106"/>
      <c r="W42" s="106"/>
    </row>
    <row r="43" spans="1:23" ht="24.75" customHeight="1" x14ac:dyDescent="0.25">
      <c r="A43" s="124" t="s">
        <v>61</v>
      </c>
      <c r="B43" s="103">
        <v>163</v>
      </c>
      <c r="C43" s="104">
        <v>163</v>
      </c>
      <c r="D43" s="105">
        <v>76</v>
      </c>
      <c r="E43" s="105">
        <v>87</v>
      </c>
      <c r="F43" s="106"/>
      <c r="G43" s="106"/>
      <c r="H43" s="106">
        <v>51</v>
      </c>
      <c r="I43" s="106">
        <v>66</v>
      </c>
      <c r="J43" s="106">
        <v>25</v>
      </c>
      <c r="K43" s="106">
        <v>21</v>
      </c>
      <c r="L43" s="106">
        <v>12</v>
      </c>
      <c r="M43" s="106">
        <v>17</v>
      </c>
      <c r="N43" s="106">
        <v>20</v>
      </c>
      <c r="O43" s="106">
        <v>19</v>
      </c>
      <c r="P43" s="106">
        <v>20</v>
      </c>
      <c r="Q43" s="106">
        <v>15</v>
      </c>
      <c r="R43" s="106">
        <v>12</v>
      </c>
      <c r="S43" s="106">
        <v>18</v>
      </c>
      <c r="T43" s="106">
        <v>11</v>
      </c>
      <c r="U43" s="106">
        <v>10</v>
      </c>
      <c r="V43" s="106">
        <v>9</v>
      </c>
      <c r="W43" s="106"/>
    </row>
    <row r="44" spans="1:23" ht="18" customHeight="1" x14ac:dyDescent="0.25">
      <c r="A44" s="124" t="s">
        <v>62</v>
      </c>
      <c r="B44" s="103">
        <v>200</v>
      </c>
      <c r="C44" s="104">
        <v>200</v>
      </c>
      <c r="D44" s="105">
        <v>98</v>
      </c>
      <c r="E44" s="105">
        <v>102</v>
      </c>
      <c r="F44" s="106"/>
      <c r="G44" s="106"/>
      <c r="H44" s="106">
        <v>64</v>
      </c>
      <c r="I44" s="106">
        <v>73</v>
      </c>
      <c r="J44" s="106">
        <v>34</v>
      </c>
      <c r="K44" s="106">
        <v>29</v>
      </c>
      <c r="L44" s="106"/>
      <c r="M44" s="106">
        <v>20</v>
      </c>
      <c r="N44" s="106">
        <v>60</v>
      </c>
      <c r="O44" s="106">
        <v>60</v>
      </c>
      <c r="P44" s="106">
        <v>60</v>
      </c>
      <c r="Q44" s="106"/>
      <c r="R44" s="106"/>
      <c r="S44" s="106"/>
      <c r="T44" s="106"/>
      <c r="U44" s="106"/>
      <c r="V44" s="106"/>
      <c r="W44" s="106"/>
    </row>
    <row r="45" spans="1:23" ht="18" customHeight="1" x14ac:dyDescent="0.25">
      <c r="A45" s="124" t="s">
        <v>63</v>
      </c>
      <c r="B45" s="103">
        <v>40</v>
      </c>
      <c r="C45" s="104">
        <v>40</v>
      </c>
      <c r="D45" s="105">
        <v>22</v>
      </c>
      <c r="E45" s="105">
        <v>18</v>
      </c>
      <c r="F45" s="106"/>
      <c r="G45" s="106"/>
      <c r="H45" s="106">
        <v>16</v>
      </c>
      <c r="I45" s="106">
        <v>14</v>
      </c>
      <c r="J45" s="106">
        <v>6</v>
      </c>
      <c r="K45" s="106">
        <v>4</v>
      </c>
      <c r="L45" s="106"/>
      <c r="M45" s="106"/>
      <c r="N45" s="106"/>
      <c r="O45" s="106"/>
      <c r="P45" s="106"/>
      <c r="Q45" s="106"/>
      <c r="R45" s="106"/>
      <c r="S45" s="106"/>
      <c r="T45" s="106">
        <v>30</v>
      </c>
      <c r="U45" s="106">
        <v>10</v>
      </c>
      <c r="V45" s="106"/>
      <c r="W45" s="106"/>
    </row>
    <row r="46" spans="1:23" ht="18" customHeight="1" x14ac:dyDescent="0.25">
      <c r="A46" s="124" t="s">
        <v>64</v>
      </c>
      <c r="B46" s="103">
        <v>27</v>
      </c>
      <c r="C46" s="104">
        <v>27</v>
      </c>
      <c r="D46" s="105">
        <v>8</v>
      </c>
      <c r="E46" s="105">
        <v>19</v>
      </c>
      <c r="F46" s="111">
        <v>0</v>
      </c>
      <c r="G46" s="111">
        <v>0</v>
      </c>
      <c r="H46" s="111">
        <v>7</v>
      </c>
      <c r="I46" s="111">
        <v>15</v>
      </c>
      <c r="J46" s="111">
        <v>1</v>
      </c>
      <c r="K46" s="111">
        <v>4</v>
      </c>
      <c r="L46" s="111">
        <v>3</v>
      </c>
      <c r="M46" s="111">
        <v>2</v>
      </c>
      <c r="N46" s="111">
        <v>3</v>
      </c>
      <c r="O46" s="111">
        <v>6</v>
      </c>
      <c r="P46" s="111">
        <v>3</v>
      </c>
      <c r="Q46" s="111">
        <v>1</v>
      </c>
      <c r="R46" s="111">
        <v>2</v>
      </c>
      <c r="S46" s="111">
        <v>1</v>
      </c>
      <c r="T46" s="111">
        <v>3</v>
      </c>
      <c r="U46" s="111">
        <v>0</v>
      </c>
      <c r="V46" s="111">
        <v>3</v>
      </c>
      <c r="W46" s="111"/>
    </row>
    <row r="47" spans="1:23" ht="18" customHeight="1" x14ac:dyDescent="0.25">
      <c r="A47" s="124" t="s">
        <v>65</v>
      </c>
      <c r="B47" s="103">
        <v>80</v>
      </c>
      <c r="C47" s="104">
        <v>80</v>
      </c>
      <c r="D47" s="105">
        <v>40</v>
      </c>
      <c r="E47" s="105">
        <v>40</v>
      </c>
      <c r="F47" s="106">
        <v>0</v>
      </c>
      <c r="G47" s="106">
        <v>0</v>
      </c>
      <c r="H47" s="106">
        <v>32</v>
      </c>
      <c r="I47" s="106">
        <v>33</v>
      </c>
      <c r="J47" s="106">
        <v>8</v>
      </c>
      <c r="K47" s="106">
        <v>7</v>
      </c>
      <c r="L47" s="106">
        <v>2</v>
      </c>
      <c r="M47" s="106">
        <v>2</v>
      </c>
      <c r="N47" s="106">
        <v>9</v>
      </c>
      <c r="O47" s="106">
        <v>9</v>
      </c>
      <c r="P47" s="106">
        <v>9</v>
      </c>
      <c r="Q47" s="106">
        <v>9</v>
      </c>
      <c r="R47" s="106">
        <v>8</v>
      </c>
      <c r="S47" s="106">
        <v>8</v>
      </c>
      <c r="T47" s="106">
        <v>8</v>
      </c>
      <c r="U47" s="106">
        <v>8</v>
      </c>
      <c r="V47" s="106">
        <v>8</v>
      </c>
      <c r="W47" s="106">
        <v>0</v>
      </c>
    </row>
    <row r="48" spans="1:23" ht="18" customHeight="1" x14ac:dyDescent="0.25">
      <c r="A48" s="124" t="s">
        <v>66</v>
      </c>
      <c r="B48" s="103">
        <v>71</v>
      </c>
      <c r="C48" s="104">
        <v>71</v>
      </c>
      <c r="D48" s="105">
        <v>44</v>
      </c>
      <c r="E48" s="105">
        <v>27</v>
      </c>
      <c r="F48" s="106">
        <v>0</v>
      </c>
      <c r="G48" s="106">
        <v>0</v>
      </c>
      <c r="H48" s="106">
        <v>30</v>
      </c>
      <c r="I48" s="106">
        <v>18</v>
      </c>
      <c r="J48" s="106">
        <v>14</v>
      </c>
      <c r="K48" s="106">
        <v>9</v>
      </c>
      <c r="L48" s="106">
        <v>5</v>
      </c>
      <c r="M48" s="106">
        <v>5</v>
      </c>
      <c r="N48" s="106">
        <v>4</v>
      </c>
      <c r="O48" s="106">
        <v>7</v>
      </c>
      <c r="P48" s="106">
        <v>5</v>
      </c>
      <c r="Q48" s="106">
        <v>4</v>
      </c>
      <c r="R48" s="106">
        <v>4</v>
      </c>
      <c r="S48" s="106">
        <v>10</v>
      </c>
      <c r="T48" s="106">
        <v>10</v>
      </c>
      <c r="U48" s="106">
        <v>10</v>
      </c>
      <c r="V48" s="106">
        <v>7</v>
      </c>
      <c r="W48" s="106"/>
    </row>
    <row r="49" spans="1:23" ht="18" customHeight="1" x14ac:dyDescent="0.25">
      <c r="A49" s="114" t="s">
        <v>67</v>
      </c>
      <c r="B49" s="103">
        <v>139</v>
      </c>
      <c r="C49" s="104">
        <v>139</v>
      </c>
      <c r="D49" s="105">
        <v>65</v>
      </c>
      <c r="E49" s="105">
        <v>74</v>
      </c>
      <c r="F49" s="106">
        <v>1</v>
      </c>
      <c r="G49" s="106"/>
      <c r="H49" s="106">
        <v>53</v>
      </c>
      <c r="I49" s="106">
        <v>58</v>
      </c>
      <c r="J49" s="106">
        <v>11</v>
      </c>
      <c r="K49" s="106">
        <v>16</v>
      </c>
      <c r="L49" s="106">
        <v>1</v>
      </c>
      <c r="M49" s="106">
        <v>12</v>
      </c>
      <c r="N49" s="106">
        <v>26</v>
      </c>
      <c r="O49" s="106">
        <v>40</v>
      </c>
      <c r="P49" s="106">
        <v>45</v>
      </c>
      <c r="Q49" s="106">
        <v>4</v>
      </c>
      <c r="R49" s="106">
        <v>2</v>
      </c>
      <c r="S49" s="106">
        <v>4</v>
      </c>
      <c r="T49" s="106">
        <v>2</v>
      </c>
      <c r="U49" s="106">
        <v>3</v>
      </c>
      <c r="V49" s="106"/>
      <c r="W49" s="106"/>
    </row>
    <row r="50" spans="1:23" ht="18" customHeight="1" x14ac:dyDescent="0.25">
      <c r="A50" s="125" t="s">
        <v>68</v>
      </c>
      <c r="B50" s="109">
        <v>268</v>
      </c>
      <c r="C50" s="104">
        <v>268</v>
      </c>
      <c r="D50" s="105">
        <v>142</v>
      </c>
      <c r="E50" s="105">
        <v>126</v>
      </c>
      <c r="F50" s="128"/>
      <c r="G50" s="128"/>
      <c r="H50" s="128">
        <v>86</v>
      </c>
      <c r="I50" s="128">
        <v>71</v>
      </c>
      <c r="J50" s="128">
        <v>56</v>
      </c>
      <c r="K50" s="128">
        <v>55</v>
      </c>
      <c r="L50" s="128">
        <v>28</v>
      </c>
      <c r="M50" s="128">
        <v>22</v>
      </c>
      <c r="N50" s="128">
        <v>38</v>
      </c>
      <c r="O50" s="128">
        <v>28</v>
      </c>
      <c r="P50" s="128">
        <v>27</v>
      </c>
      <c r="Q50" s="128">
        <v>21</v>
      </c>
      <c r="R50" s="128">
        <v>22</v>
      </c>
      <c r="S50" s="128">
        <v>21</v>
      </c>
      <c r="T50" s="128">
        <v>19</v>
      </c>
      <c r="U50" s="128">
        <v>22</v>
      </c>
      <c r="V50" s="128">
        <v>24</v>
      </c>
      <c r="W50" s="128"/>
    </row>
    <row r="51" spans="1:23" ht="18" customHeight="1" x14ac:dyDescent="0.25">
      <c r="A51" s="124" t="s">
        <v>69</v>
      </c>
      <c r="B51" s="103">
        <v>135</v>
      </c>
      <c r="C51" s="104">
        <v>135</v>
      </c>
      <c r="D51" s="105">
        <v>61</v>
      </c>
      <c r="E51" s="105">
        <v>74</v>
      </c>
      <c r="F51" s="106">
        <v>0</v>
      </c>
      <c r="G51" s="106">
        <v>0</v>
      </c>
      <c r="H51" s="106">
        <v>45</v>
      </c>
      <c r="I51" s="106">
        <v>50</v>
      </c>
      <c r="J51" s="106">
        <v>16</v>
      </c>
      <c r="K51" s="106">
        <v>24</v>
      </c>
      <c r="L51" s="106">
        <v>6</v>
      </c>
      <c r="M51" s="106">
        <v>8</v>
      </c>
      <c r="N51" s="106">
        <v>12</v>
      </c>
      <c r="O51" s="106">
        <v>14</v>
      </c>
      <c r="P51" s="106">
        <v>15</v>
      </c>
      <c r="Q51" s="106">
        <v>17</v>
      </c>
      <c r="R51" s="106">
        <v>13</v>
      </c>
      <c r="S51" s="106">
        <v>14</v>
      </c>
      <c r="T51" s="106">
        <v>14</v>
      </c>
      <c r="U51" s="106">
        <v>11</v>
      </c>
      <c r="V51" s="106">
        <v>11</v>
      </c>
      <c r="W51" s="106"/>
    </row>
    <row r="52" spans="1:23" ht="28.5" customHeight="1" x14ac:dyDescent="0.25">
      <c r="A52" s="124" t="s">
        <v>70</v>
      </c>
      <c r="B52" s="103">
        <v>15</v>
      </c>
      <c r="C52" s="104">
        <v>15</v>
      </c>
      <c r="D52" s="105">
        <v>4</v>
      </c>
      <c r="E52" s="105">
        <v>11</v>
      </c>
      <c r="F52" s="106"/>
      <c r="G52" s="106"/>
      <c r="H52" s="129">
        <v>3</v>
      </c>
      <c r="I52" s="129">
        <v>9</v>
      </c>
      <c r="J52" s="129">
        <v>1</v>
      </c>
      <c r="K52" s="129">
        <v>2</v>
      </c>
      <c r="L52" s="129">
        <v>3</v>
      </c>
      <c r="M52" s="129"/>
      <c r="N52" s="129"/>
      <c r="O52" s="129">
        <v>3</v>
      </c>
      <c r="P52" s="129">
        <v>5</v>
      </c>
      <c r="Q52" s="129">
        <v>1</v>
      </c>
      <c r="R52" s="129">
        <v>1</v>
      </c>
      <c r="S52" s="129">
        <v>2</v>
      </c>
      <c r="T52" s="129"/>
      <c r="U52" s="129"/>
      <c r="V52" s="129"/>
      <c r="W52" s="129"/>
    </row>
    <row r="53" spans="1:23" ht="18" customHeight="1" x14ac:dyDescent="0.25">
      <c r="A53" s="116" t="s">
        <v>71</v>
      </c>
      <c r="B53" s="130">
        <v>3461</v>
      </c>
      <c r="C53" s="130">
        <v>3461</v>
      </c>
      <c r="D53" s="130">
        <v>1780</v>
      </c>
      <c r="E53" s="130">
        <v>1681</v>
      </c>
      <c r="F53" s="130">
        <v>2</v>
      </c>
      <c r="G53" s="130">
        <v>1</v>
      </c>
      <c r="H53" s="130">
        <v>1174</v>
      </c>
      <c r="I53" s="130">
        <v>1087</v>
      </c>
      <c r="J53" s="130">
        <v>606</v>
      </c>
      <c r="K53" s="130">
        <v>593</v>
      </c>
      <c r="L53" s="130">
        <v>102</v>
      </c>
      <c r="M53" s="130">
        <v>243</v>
      </c>
      <c r="N53" s="130">
        <v>432</v>
      </c>
      <c r="O53" s="130">
        <v>706</v>
      </c>
      <c r="P53" s="130">
        <v>682</v>
      </c>
      <c r="Q53" s="130">
        <v>269</v>
      </c>
      <c r="R53" s="130">
        <v>176</v>
      </c>
      <c r="S53" s="130">
        <v>219</v>
      </c>
      <c r="T53" s="130">
        <v>297</v>
      </c>
      <c r="U53" s="130">
        <v>195</v>
      </c>
      <c r="V53" s="118">
        <v>144</v>
      </c>
      <c r="W53" s="118">
        <v>0</v>
      </c>
    </row>
    <row r="54" spans="1:23" ht="15.75" customHeight="1" x14ac:dyDescent="0.25">
      <c r="A54" s="119"/>
      <c r="B54" s="120"/>
      <c r="C54" s="120"/>
      <c r="D54" s="121"/>
      <c r="E54" s="121"/>
      <c r="F54" s="121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2"/>
    </row>
    <row r="55" spans="1:23" ht="15.75" customHeight="1" x14ac:dyDescent="0.25">
      <c r="A55" s="119"/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V55" s="122"/>
    </row>
    <row r="56" spans="1:23" ht="15.75" customHeight="1" x14ac:dyDescent="0.25">
      <c r="A56" s="119"/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V56" s="122"/>
    </row>
    <row r="57" spans="1:23" ht="15.75" customHeight="1" x14ac:dyDescent="0.25">
      <c r="A57" s="119"/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V57" s="122"/>
    </row>
    <row r="58" spans="1:23" ht="15.75" customHeight="1" x14ac:dyDescent="0.25">
      <c r="A58" s="119"/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V58" s="122"/>
    </row>
    <row r="59" spans="1:23" ht="15.75" customHeight="1" x14ac:dyDescent="0.25">
      <c r="A59" s="119"/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V59" s="122"/>
    </row>
    <row r="60" spans="1:23" ht="15.75" customHeight="1" x14ac:dyDescent="0.25">
      <c r="A60" s="119"/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V60" s="122"/>
    </row>
    <row r="61" spans="1:23" ht="15.75" customHeight="1" x14ac:dyDescent="0.25">
      <c r="A61" s="119"/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V61" s="122"/>
    </row>
    <row r="62" spans="1:23" ht="15.75" customHeight="1" x14ac:dyDescent="0.25">
      <c r="A62" s="119"/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V62" s="122"/>
    </row>
    <row r="63" spans="1:23" ht="15.75" customHeight="1" x14ac:dyDescent="0.25">
      <c r="A63" s="119"/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V63" s="122"/>
    </row>
    <row r="64" spans="1:23" ht="15.75" customHeight="1" x14ac:dyDescent="0.25">
      <c r="A64" s="119"/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V64" s="122"/>
    </row>
    <row r="65" spans="1:22" ht="15.75" customHeight="1" x14ac:dyDescent="0.25">
      <c r="A65" s="119"/>
      <c r="B65" s="120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V65" s="122"/>
    </row>
    <row r="66" spans="1:22" ht="15.75" customHeight="1" x14ac:dyDescent="0.25">
      <c r="A66" s="119"/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V66" s="122"/>
    </row>
    <row r="67" spans="1:22" ht="15.75" customHeight="1" x14ac:dyDescent="0.25">
      <c r="A67" s="119"/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V67" s="122"/>
    </row>
    <row r="68" spans="1:22" ht="15.75" customHeight="1" x14ac:dyDescent="0.25">
      <c r="A68" s="119"/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V68" s="122"/>
    </row>
    <row r="69" spans="1:22" ht="15.75" customHeight="1" x14ac:dyDescent="0.25">
      <c r="A69" s="119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V69" s="122"/>
    </row>
    <row r="70" spans="1:22" ht="15.75" customHeight="1" x14ac:dyDescent="0.25">
      <c r="A70" s="119"/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V70" s="122"/>
    </row>
    <row r="71" spans="1:22" ht="15.75" customHeight="1" x14ac:dyDescent="0.25">
      <c r="A71" s="119"/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V71" s="122"/>
    </row>
    <row r="72" spans="1:22" ht="15.75" customHeight="1" x14ac:dyDescent="0.25">
      <c r="A72" s="119"/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V72" s="122"/>
    </row>
    <row r="73" spans="1:22" ht="15.75" customHeight="1" x14ac:dyDescent="0.25">
      <c r="A73" s="119"/>
      <c r="B73" s="120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V73" s="122"/>
    </row>
    <row r="74" spans="1:22" ht="15.75" customHeight="1" x14ac:dyDescent="0.25">
      <c r="A74" s="119"/>
      <c r="B74" s="120"/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V74" s="122"/>
    </row>
    <row r="75" spans="1:22" ht="15.75" customHeight="1" x14ac:dyDescent="0.25">
      <c r="A75" s="119"/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V75" s="122"/>
    </row>
    <row r="76" spans="1:22" ht="15.75" customHeight="1" x14ac:dyDescent="0.25">
      <c r="A76" s="119"/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V76" s="122"/>
    </row>
    <row r="77" spans="1:22" ht="15.75" customHeight="1" x14ac:dyDescent="0.25">
      <c r="A77" s="119"/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V77" s="122"/>
    </row>
    <row r="78" spans="1:22" ht="15.75" customHeight="1" x14ac:dyDescent="0.25">
      <c r="A78" s="119"/>
      <c r="B78" s="120"/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V78" s="122"/>
    </row>
    <row r="79" spans="1:22" ht="15.75" customHeight="1" x14ac:dyDescent="0.25">
      <c r="A79" s="119"/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V79" s="122"/>
    </row>
    <row r="80" spans="1:22" ht="15.75" customHeight="1" x14ac:dyDescent="0.25">
      <c r="A80" s="119"/>
      <c r="B80" s="120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V80" s="122"/>
    </row>
    <row r="81" spans="1:22" ht="15.75" customHeight="1" x14ac:dyDescent="0.25">
      <c r="A81" s="119"/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V81" s="122"/>
    </row>
    <row r="82" spans="1:22" ht="15.75" customHeight="1" x14ac:dyDescent="0.25">
      <c r="A82" s="119"/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V82" s="122"/>
    </row>
    <row r="83" spans="1:22" ht="15.75" customHeight="1" x14ac:dyDescent="0.25">
      <c r="A83" s="119"/>
      <c r="B83" s="120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V83" s="122"/>
    </row>
    <row r="84" spans="1:22" ht="15.75" customHeight="1" x14ac:dyDescent="0.25">
      <c r="A84" s="119"/>
      <c r="B84" s="120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V84" s="122"/>
    </row>
    <row r="85" spans="1:22" ht="15.75" customHeight="1" x14ac:dyDescent="0.25">
      <c r="A85" s="119"/>
      <c r="B85" s="120"/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V85" s="122"/>
    </row>
    <row r="86" spans="1:22" ht="15.75" customHeight="1" x14ac:dyDescent="0.25">
      <c r="A86" s="119"/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V86" s="122"/>
    </row>
    <row r="87" spans="1:22" ht="15.75" customHeight="1" x14ac:dyDescent="0.25">
      <c r="A87" s="119"/>
      <c r="B87" s="120"/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V87" s="122"/>
    </row>
    <row r="88" spans="1:22" ht="15.75" customHeight="1" x14ac:dyDescent="0.25">
      <c r="A88" s="119"/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V88" s="122"/>
    </row>
    <row r="89" spans="1:22" ht="15.75" customHeight="1" x14ac:dyDescent="0.25">
      <c r="A89" s="119"/>
      <c r="B89" s="120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V89" s="122"/>
    </row>
    <row r="90" spans="1:22" ht="15.75" customHeight="1" x14ac:dyDescent="0.25">
      <c r="A90" s="119"/>
      <c r="B90" s="120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V90" s="122"/>
    </row>
    <row r="91" spans="1:22" ht="15.75" customHeight="1" x14ac:dyDescent="0.25">
      <c r="A91" s="119"/>
      <c r="B91" s="120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V91" s="122"/>
    </row>
    <row r="92" spans="1:22" ht="15.75" customHeight="1" x14ac:dyDescent="0.25">
      <c r="A92" s="119"/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V92" s="122"/>
    </row>
    <row r="93" spans="1:22" ht="15.75" customHeight="1" x14ac:dyDescent="0.25">
      <c r="A93" s="119"/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V93" s="122"/>
    </row>
    <row r="94" spans="1:22" ht="15.75" customHeight="1" x14ac:dyDescent="0.25">
      <c r="A94" s="119"/>
      <c r="B94" s="120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V94" s="122"/>
    </row>
    <row r="95" spans="1:22" ht="15.75" customHeight="1" x14ac:dyDescent="0.25">
      <c r="A95" s="119"/>
      <c r="B95" s="120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V95" s="122"/>
    </row>
    <row r="96" spans="1:22" ht="15.75" customHeight="1" x14ac:dyDescent="0.25">
      <c r="A96" s="119"/>
      <c r="B96" s="120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V96" s="122"/>
    </row>
    <row r="97" spans="1:22" ht="15.75" customHeight="1" x14ac:dyDescent="0.25">
      <c r="A97" s="119"/>
      <c r="B97" s="120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V97" s="122"/>
    </row>
  </sheetData>
  <mergeCells count="10">
    <mergeCell ref="A1:U1"/>
    <mergeCell ref="L2:W2"/>
    <mergeCell ref="C2:C4"/>
    <mergeCell ref="B2:B4"/>
    <mergeCell ref="A2:A4"/>
    <mergeCell ref="J3:K3"/>
    <mergeCell ref="D2:K2"/>
    <mergeCell ref="D3:E3"/>
    <mergeCell ref="F3:G3"/>
    <mergeCell ref="H3:I3"/>
  </mergeCells>
  <pageMargins left="0.7" right="0.7" top="0.75" bottom="0.75" header="0" footer="0"/>
  <pageSetup scale="43" orientation="landscape" r:id="rId1"/>
  <rowBreaks count="1" manualBreakCount="1"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7"/>
  <sheetViews>
    <sheetView view="pageBreakPreview" zoomScale="85" zoomScaleNormal="100" zoomScaleSheetLayoutView="85" workbookViewId="0">
      <selection activeCell="A2" sqref="A2:A4"/>
    </sheetView>
  </sheetViews>
  <sheetFormatPr defaultColWidth="14.42578125" defaultRowHeight="15" customHeight="1" x14ac:dyDescent="0.25"/>
  <cols>
    <col min="1" max="1" width="39.5703125" style="89" customWidth="1"/>
    <col min="2" max="2" width="26.140625" style="89" customWidth="1"/>
    <col min="3" max="3" width="26" style="89" customWidth="1"/>
    <col min="4" max="20" width="6.7109375" style="89" customWidth="1"/>
    <col min="21" max="21" width="8.140625" style="89" customWidth="1"/>
    <col min="22" max="22" width="8" style="89" customWidth="1"/>
    <col min="23" max="23" width="9.140625" style="89" customWidth="1"/>
    <col min="24" max="24" width="9.140625" style="89" hidden="1" customWidth="1"/>
    <col min="25" max="34" width="8" style="89" customWidth="1"/>
    <col min="35" max="16384" width="14.42578125" style="89"/>
  </cols>
  <sheetData>
    <row r="1" spans="1:34" ht="50.25" customHeight="1" x14ac:dyDescent="0.25">
      <c r="A1" s="86" t="s">
        <v>72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</row>
    <row r="2" spans="1:34" ht="27.75" customHeight="1" x14ac:dyDescent="0.25">
      <c r="A2" s="90" t="s">
        <v>1</v>
      </c>
      <c r="B2" s="90" t="s">
        <v>2</v>
      </c>
      <c r="C2" s="90" t="s">
        <v>2</v>
      </c>
      <c r="D2" s="91" t="s">
        <v>2</v>
      </c>
      <c r="E2" s="92"/>
      <c r="F2" s="92"/>
      <c r="G2" s="92"/>
      <c r="H2" s="92"/>
      <c r="I2" s="92"/>
      <c r="J2" s="92"/>
      <c r="K2" s="93"/>
      <c r="L2" s="94" t="s">
        <v>3</v>
      </c>
      <c r="M2" s="92"/>
      <c r="N2" s="92"/>
      <c r="O2" s="92"/>
      <c r="P2" s="92"/>
      <c r="Q2" s="92"/>
      <c r="R2" s="92"/>
      <c r="S2" s="92"/>
      <c r="T2" s="92"/>
      <c r="U2" s="92"/>
      <c r="V2" s="92"/>
      <c r="W2" s="93"/>
    </row>
    <row r="3" spans="1:34" ht="54" customHeight="1" x14ac:dyDescent="0.25">
      <c r="A3" s="95"/>
      <c r="B3" s="95"/>
      <c r="C3" s="95"/>
      <c r="D3" s="96" t="s">
        <v>4</v>
      </c>
      <c r="E3" s="93"/>
      <c r="F3" s="97" t="s">
        <v>5</v>
      </c>
      <c r="G3" s="93"/>
      <c r="H3" s="96" t="s">
        <v>6</v>
      </c>
      <c r="I3" s="93"/>
      <c r="J3" s="96" t="s">
        <v>7</v>
      </c>
      <c r="K3" s="93"/>
      <c r="L3" s="98" t="s">
        <v>8</v>
      </c>
      <c r="M3" s="98" t="s">
        <v>9</v>
      </c>
      <c r="N3" s="98" t="s">
        <v>10</v>
      </c>
      <c r="O3" s="98" t="s">
        <v>11</v>
      </c>
      <c r="P3" s="98" t="s">
        <v>12</v>
      </c>
      <c r="Q3" s="98" t="s">
        <v>13</v>
      </c>
      <c r="R3" s="98" t="s">
        <v>14</v>
      </c>
      <c r="S3" s="98" t="s">
        <v>15</v>
      </c>
      <c r="T3" s="98" t="s">
        <v>16</v>
      </c>
      <c r="U3" s="98" t="s">
        <v>17</v>
      </c>
      <c r="V3" s="98" t="s">
        <v>18</v>
      </c>
      <c r="W3" s="98" t="s">
        <v>19</v>
      </c>
    </row>
    <row r="4" spans="1:34" ht="75.75" customHeight="1" x14ac:dyDescent="0.25">
      <c r="A4" s="99"/>
      <c r="B4" s="99"/>
      <c r="C4" s="99"/>
      <c r="D4" s="100" t="s">
        <v>20</v>
      </c>
      <c r="E4" s="100" t="s">
        <v>21</v>
      </c>
      <c r="F4" s="100" t="s">
        <v>20</v>
      </c>
      <c r="G4" s="100" t="s">
        <v>21</v>
      </c>
      <c r="H4" s="100" t="s">
        <v>20</v>
      </c>
      <c r="I4" s="100" t="s">
        <v>21</v>
      </c>
      <c r="J4" s="100" t="s">
        <v>20</v>
      </c>
      <c r="K4" s="100" t="s">
        <v>21</v>
      </c>
      <c r="L4" s="101" t="s">
        <v>22</v>
      </c>
      <c r="M4" s="101" t="s">
        <v>22</v>
      </c>
      <c r="N4" s="101" t="s">
        <v>22</v>
      </c>
      <c r="O4" s="101" t="s">
        <v>22</v>
      </c>
      <c r="P4" s="101" t="s">
        <v>22</v>
      </c>
      <c r="Q4" s="101" t="s">
        <v>22</v>
      </c>
      <c r="R4" s="101" t="s">
        <v>22</v>
      </c>
      <c r="S4" s="101" t="s">
        <v>22</v>
      </c>
      <c r="T4" s="101" t="s">
        <v>22</v>
      </c>
      <c r="U4" s="101" t="s">
        <v>22</v>
      </c>
      <c r="V4" s="101" t="s">
        <v>22</v>
      </c>
      <c r="W4" s="101" t="s">
        <v>22</v>
      </c>
    </row>
    <row r="5" spans="1:34" ht="18" customHeight="1" x14ac:dyDescent="0.25">
      <c r="A5" s="102" t="s">
        <v>73</v>
      </c>
      <c r="B5" s="103">
        <v>50</v>
      </c>
      <c r="C5" s="104">
        <v>50</v>
      </c>
      <c r="D5" s="105">
        <v>26</v>
      </c>
      <c r="E5" s="105">
        <v>24</v>
      </c>
      <c r="F5" s="106">
        <v>0</v>
      </c>
      <c r="G5" s="106">
        <v>0</v>
      </c>
      <c r="H5" s="106">
        <v>18</v>
      </c>
      <c r="I5" s="106">
        <v>13</v>
      </c>
      <c r="J5" s="106">
        <v>8</v>
      </c>
      <c r="K5" s="106">
        <v>11</v>
      </c>
      <c r="L5" s="106">
        <v>0</v>
      </c>
      <c r="M5" s="106">
        <v>30</v>
      </c>
      <c r="N5" s="106">
        <v>0</v>
      </c>
      <c r="O5" s="106">
        <v>20</v>
      </c>
      <c r="P5" s="106">
        <v>0</v>
      </c>
      <c r="Q5" s="106">
        <v>0</v>
      </c>
      <c r="R5" s="106">
        <v>0</v>
      </c>
      <c r="S5" s="106">
        <v>0</v>
      </c>
      <c r="T5" s="106">
        <v>0</v>
      </c>
      <c r="U5" s="106">
        <v>0</v>
      </c>
      <c r="V5" s="106">
        <v>0</v>
      </c>
      <c r="W5" s="106">
        <v>0</v>
      </c>
      <c r="X5" s="107">
        <v>50</v>
      </c>
    </row>
    <row r="6" spans="1:34" ht="18" customHeight="1" x14ac:dyDescent="0.25">
      <c r="A6" s="108" t="s">
        <v>29</v>
      </c>
      <c r="B6" s="103">
        <v>95</v>
      </c>
      <c r="C6" s="104">
        <v>95</v>
      </c>
      <c r="D6" s="105">
        <v>44</v>
      </c>
      <c r="E6" s="105">
        <v>51</v>
      </c>
      <c r="F6" s="106">
        <v>3</v>
      </c>
      <c r="G6" s="106">
        <v>2</v>
      </c>
      <c r="H6" s="106">
        <v>35</v>
      </c>
      <c r="I6" s="106">
        <v>39</v>
      </c>
      <c r="J6" s="106">
        <v>6</v>
      </c>
      <c r="K6" s="106">
        <v>10</v>
      </c>
      <c r="L6" s="106">
        <v>0</v>
      </c>
      <c r="M6" s="106">
        <v>0</v>
      </c>
      <c r="N6" s="106">
        <v>0</v>
      </c>
      <c r="O6" s="106">
        <v>35</v>
      </c>
      <c r="P6" s="106">
        <v>60</v>
      </c>
      <c r="Q6" s="106">
        <v>0</v>
      </c>
      <c r="R6" s="106">
        <v>0</v>
      </c>
      <c r="S6" s="106">
        <v>0</v>
      </c>
      <c r="T6" s="106">
        <v>0</v>
      </c>
      <c r="U6" s="106">
        <v>0</v>
      </c>
      <c r="V6" s="106">
        <v>0</v>
      </c>
      <c r="W6" s="106">
        <v>0</v>
      </c>
      <c r="X6" s="107">
        <v>95</v>
      </c>
    </row>
    <row r="7" spans="1:34" ht="18" customHeight="1" x14ac:dyDescent="0.25">
      <c r="A7" s="102" t="s">
        <v>31</v>
      </c>
      <c r="B7" s="103">
        <v>150</v>
      </c>
      <c r="C7" s="104">
        <v>150</v>
      </c>
      <c r="D7" s="105">
        <v>100</v>
      </c>
      <c r="E7" s="105">
        <v>50</v>
      </c>
      <c r="F7" s="106"/>
      <c r="G7" s="106"/>
      <c r="H7" s="106">
        <v>80</v>
      </c>
      <c r="I7" s="106">
        <v>30</v>
      </c>
      <c r="J7" s="106">
        <v>20</v>
      </c>
      <c r="K7" s="106">
        <v>20</v>
      </c>
      <c r="L7" s="106"/>
      <c r="M7" s="106"/>
      <c r="N7" s="106"/>
      <c r="O7" s="106">
        <v>25</v>
      </c>
      <c r="P7" s="106">
        <v>15</v>
      </c>
      <c r="Q7" s="106"/>
      <c r="R7" s="106"/>
      <c r="S7" s="106"/>
      <c r="T7" s="106">
        <v>40</v>
      </c>
      <c r="U7" s="106">
        <v>40</v>
      </c>
      <c r="V7" s="106">
        <v>30</v>
      </c>
      <c r="W7" s="106"/>
      <c r="X7" s="107">
        <v>150</v>
      </c>
    </row>
    <row r="8" spans="1:34" ht="18" customHeight="1" x14ac:dyDescent="0.25">
      <c r="A8" s="108" t="s">
        <v>32</v>
      </c>
      <c r="B8" s="109">
        <v>50</v>
      </c>
      <c r="C8" s="104">
        <v>50</v>
      </c>
      <c r="D8" s="105">
        <v>15</v>
      </c>
      <c r="E8" s="105">
        <v>35</v>
      </c>
      <c r="F8" s="106">
        <v>0</v>
      </c>
      <c r="G8" s="106">
        <v>0</v>
      </c>
      <c r="H8" s="106">
        <v>8</v>
      </c>
      <c r="I8" s="106">
        <v>20</v>
      </c>
      <c r="J8" s="106">
        <v>7</v>
      </c>
      <c r="K8" s="106">
        <v>15</v>
      </c>
      <c r="L8" s="106"/>
      <c r="M8" s="106"/>
      <c r="N8" s="106"/>
      <c r="O8" s="106"/>
      <c r="P8" s="106"/>
      <c r="Q8" s="106"/>
      <c r="R8" s="106"/>
      <c r="S8" s="106"/>
      <c r="T8" s="106">
        <v>50</v>
      </c>
      <c r="U8" s="106"/>
      <c r="V8" s="106"/>
      <c r="W8" s="106"/>
      <c r="X8" s="107">
        <v>50</v>
      </c>
    </row>
    <row r="9" spans="1:34" ht="27.75" customHeight="1" x14ac:dyDescent="0.25">
      <c r="A9" s="108" t="s">
        <v>37</v>
      </c>
      <c r="B9" s="109">
        <v>138</v>
      </c>
      <c r="C9" s="104">
        <v>138</v>
      </c>
      <c r="D9" s="105">
        <v>41</v>
      </c>
      <c r="E9" s="105">
        <v>97</v>
      </c>
      <c r="F9" s="106">
        <v>0</v>
      </c>
      <c r="G9" s="106">
        <v>0</v>
      </c>
      <c r="H9" s="106">
        <v>33</v>
      </c>
      <c r="I9" s="106">
        <v>81</v>
      </c>
      <c r="J9" s="106">
        <v>8</v>
      </c>
      <c r="K9" s="106">
        <v>16</v>
      </c>
      <c r="L9" s="106">
        <v>0</v>
      </c>
      <c r="M9" s="106">
        <v>0</v>
      </c>
      <c r="N9" s="106">
        <v>138</v>
      </c>
      <c r="O9" s="106">
        <v>0</v>
      </c>
      <c r="P9" s="106">
        <v>0</v>
      </c>
      <c r="Q9" s="106">
        <v>0</v>
      </c>
      <c r="R9" s="106">
        <v>0</v>
      </c>
      <c r="S9" s="106">
        <v>0</v>
      </c>
      <c r="T9" s="106">
        <v>0</v>
      </c>
      <c r="U9" s="106">
        <v>0</v>
      </c>
      <c r="V9" s="106">
        <v>0</v>
      </c>
      <c r="W9" s="106">
        <v>0</v>
      </c>
      <c r="X9" s="107">
        <v>138</v>
      </c>
      <c r="Y9" s="110"/>
      <c r="Z9" s="110"/>
      <c r="AA9" s="110"/>
      <c r="AB9" s="110"/>
      <c r="AC9" s="110"/>
      <c r="AD9" s="110"/>
      <c r="AE9" s="110"/>
      <c r="AF9" s="110"/>
      <c r="AG9" s="110"/>
      <c r="AH9" s="110"/>
    </row>
    <row r="10" spans="1:34" ht="18" customHeight="1" x14ac:dyDescent="0.25">
      <c r="A10" s="108" t="s">
        <v>38</v>
      </c>
      <c r="B10" s="103">
        <v>44</v>
      </c>
      <c r="C10" s="104">
        <v>44</v>
      </c>
      <c r="D10" s="105">
        <v>22</v>
      </c>
      <c r="E10" s="105">
        <v>22</v>
      </c>
      <c r="F10" s="111"/>
      <c r="G10" s="111"/>
      <c r="H10" s="111">
        <v>18</v>
      </c>
      <c r="I10" s="111">
        <v>17</v>
      </c>
      <c r="J10" s="111">
        <v>4</v>
      </c>
      <c r="K10" s="111">
        <v>5</v>
      </c>
      <c r="L10" s="111"/>
      <c r="M10" s="111">
        <v>24</v>
      </c>
      <c r="N10" s="111">
        <v>20</v>
      </c>
      <c r="O10" s="111"/>
      <c r="P10" s="111"/>
      <c r="Q10" s="111"/>
      <c r="R10" s="111"/>
      <c r="S10" s="111"/>
      <c r="T10" s="111"/>
      <c r="U10" s="111"/>
      <c r="V10" s="111"/>
      <c r="W10" s="112"/>
      <c r="X10" s="107">
        <v>44</v>
      </c>
    </row>
    <row r="11" spans="1:34" ht="18" customHeight="1" x14ac:dyDescent="0.25">
      <c r="A11" s="108" t="s">
        <v>42</v>
      </c>
      <c r="B11" s="103">
        <v>157</v>
      </c>
      <c r="C11" s="104">
        <v>157</v>
      </c>
      <c r="D11" s="105">
        <v>63</v>
      </c>
      <c r="E11" s="105">
        <v>94</v>
      </c>
      <c r="F11" s="106">
        <v>0</v>
      </c>
      <c r="G11" s="106">
        <v>0</v>
      </c>
      <c r="H11" s="106">
        <v>51</v>
      </c>
      <c r="I11" s="106">
        <v>67</v>
      </c>
      <c r="J11" s="106">
        <v>12</v>
      </c>
      <c r="K11" s="106">
        <v>27</v>
      </c>
      <c r="L11" s="106">
        <v>0</v>
      </c>
      <c r="M11" s="106">
        <v>0</v>
      </c>
      <c r="N11" s="106">
        <v>42</v>
      </c>
      <c r="O11" s="106">
        <v>42</v>
      </c>
      <c r="P11" s="106">
        <v>42</v>
      </c>
      <c r="Q11" s="106">
        <v>31</v>
      </c>
      <c r="R11" s="106">
        <v>0</v>
      </c>
      <c r="S11" s="106">
        <v>0</v>
      </c>
      <c r="T11" s="106">
        <v>0</v>
      </c>
      <c r="U11" s="106">
        <v>0</v>
      </c>
      <c r="V11" s="106">
        <v>0</v>
      </c>
      <c r="W11" s="106">
        <v>0</v>
      </c>
      <c r="X11" s="107">
        <v>157</v>
      </c>
    </row>
    <row r="12" spans="1:34" ht="18" customHeight="1" x14ac:dyDescent="0.25">
      <c r="A12" s="108" t="s">
        <v>45</v>
      </c>
      <c r="B12" s="109">
        <v>30</v>
      </c>
      <c r="C12" s="104">
        <v>30</v>
      </c>
      <c r="D12" s="105">
        <v>16</v>
      </c>
      <c r="E12" s="105">
        <v>14</v>
      </c>
      <c r="F12" s="106"/>
      <c r="G12" s="106"/>
      <c r="H12" s="106">
        <v>13</v>
      </c>
      <c r="I12" s="106">
        <v>14</v>
      </c>
      <c r="J12" s="106">
        <v>3</v>
      </c>
      <c r="K12" s="106"/>
      <c r="L12" s="106"/>
      <c r="M12" s="106"/>
      <c r="N12" s="106">
        <v>30</v>
      </c>
      <c r="O12" s="106"/>
      <c r="P12" s="106"/>
      <c r="Q12" s="106"/>
      <c r="R12" s="106"/>
      <c r="S12" s="106"/>
      <c r="T12" s="106"/>
      <c r="U12" s="106"/>
      <c r="V12" s="106"/>
      <c r="W12" s="106"/>
      <c r="X12" s="107">
        <v>30</v>
      </c>
    </row>
    <row r="13" spans="1:34" ht="15.75" customHeight="1" x14ac:dyDescent="0.25">
      <c r="A13" s="108" t="s">
        <v>46</v>
      </c>
      <c r="B13" s="103">
        <v>19</v>
      </c>
      <c r="C13" s="104">
        <v>19</v>
      </c>
      <c r="D13" s="105">
        <v>4</v>
      </c>
      <c r="E13" s="105">
        <v>15</v>
      </c>
      <c r="F13" s="106"/>
      <c r="G13" s="106"/>
      <c r="H13" s="111">
        <v>2</v>
      </c>
      <c r="I13" s="111">
        <v>12</v>
      </c>
      <c r="J13" s="111">
        <v>2</v>
      </c>
      <c r="K13" s="111">
        <v>3</v>
      </c>
      <c r="L13" s="111"/>
      <c r="M13" s="111"/>
      <c r="N13" s="111"/>
      <c r="O13" s="111">
        <v>19</v>
      </c>
      <c r="P13" s="111"/>
      <c r="Q13" s="111"/>
      <c r="R13" s="111"/>
      <c r="S13" s="111"/>
      <c r="T13" s="111"/>
      <c r="U13" s="111"/>
      <c r="V13" s="111"/>
      <c r="W13" s="111"/>
      <c r="X13" s="107">
        <v>19</v>
      </c>
    </row>
    <row r="14" spans="1:34" ht="15.75" customHeight="1" x14ac:dyDescent="0.25">
      <c r="A14" s="108" t="s">
        <v>48</v>
      </c>
      <c r="B14" s="103">
        <v>260</v>
      </c>
      <c r="C14" s="104">
        <v>260</v>
      </c>
      <c r="D14" s="105">
        <v>130</v>
      </c>
      <c r="E14" s="105">
        <v>130</v>
      </c>
      <c r="F14" s="106"/>
      <c r="G14" s="106"/>
      <c r="H14" s="106">
        <v>110</v>
      </c>
      <c r="I14" s="106">
        <v>110</v>
      </c>
      <c r="J14" s="106">
        <v>20</v>
      </c>
      <c r="K14" s="106">
        <v>20</v>
      </c>
      <c r="L14" s="106"/>
      <c r="M14" s="106"/>
      <c r="N14" s="106">
        <v>130</v>
      </c>
      <c r="O14" s="106">
        <v>130</v>
      </c>
      <c r="P14" s="106"/>
      <c r="Q14" s="106"/>
      <c r="R14" s="106"/>
      <c r="S14" s="106"/>
      <c r="T14" s="106"/>
      <c r="U14" s="106"/>
      <c r="V14" s="106"/>
      <c r="W14" s="106"/>
      <c r="X14" s="107">
        <v>260</v>
      </c>
    </row>
    <row r="15" spans="1:34" ht="15.75" customHeight="1" x14ac:dyDescent="0.25">
      <c r="A15" s="108" t="s">
        <v>50</v>
      </c>
      <c r="B15" s="103">
        <v>91</v>
      </c>
      <c r="C15" s="104">
        <v>91</v>
      </c>
      <c r="D15" s="105">
        <v>38</v>
      </c>
      <c r="E15" s="105">
        <v>53</v>
      </c>
      <c r="F15" s="106"/>
      <c r="G15" s="106"/>
      <c r="H15" s="106">
        <v>20</v>
      </c>
      <c r="I15" s="106">
        <v>27</v>
      </c>
      <c r="J15" s="106">
        <v>18</v>
      </c>
      <c r="K15" s="106">
        <v>26</v>
      </c>
      <c r="L15" s="106">
        <v>0</v>
      </c>
      <c r="M15" s="106">
        <v>0</v>
      </c>
      <c r="N15" s="106">
        <v>22</v>
      </c>
      <c r="O15" s="106">
        <v>22</v>
      </c>
      <c r="P15" s="106">
        <v>0</v>
      </c>
      <c r="Q15" s="106">
        <v>0</v>
      </c>
      <c r="R15" s="106">
        <v>0</v>
      </c>
      <c r="S15" s="106">
        <v>0</v>
      </c>
      <c r="T15" s="106">
        <v>23</v>
      </c>
      <c r="U15" s="106">
        <v>24</v>
      </c>
      <c r="V15" s="106">
        <v>0</v>
      </c>
      <c r="W15" s="106"/>
      <c r="X15" s="107">
        <v>91</v>
      </c>
    </row>
    <row r="16" spans="1:34" ht="15.75" customHeight="1" x14ac:dyDescent="0.25">
      <c r="A16" s="108" t="s">
        <v>51</v>
      </c>
      <c r="B16" s="103">
        <v>84</v>
      </c>
      <c r="C16" s="104">
        <v>84</v>
      </c>
      <c r="D16" s="105">
        <v>20</v>
      </c>
      <c r="E16" s="105">
        <v>64</v>
      </c>
      <c r="F16" s="106"/>
      <c r="G16" s="106"/>
      <c r="H16" s="106">
        <v>12</v>
      </c>
      <c r="I16" s="106">
        <v>44</v>
      </c>
      <c r="J16" s="106">
        <v>8</v>
      </c>
      <c r="K16" s="106">
        <v>20</v>
      </c>
      <c r="L16" s="106"/>
      <c r="M16" s="106"/>
      <c r="N16" s="106">
        <v>84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7">
        <v>84</v>
      </c>
    </row>
    <row r="17" spans="1:24" ht="31.5" customHeight="1" x14ac:dyDescent="0.25">
      <c r="A17" s="108" t="s">
        <v>74</v>
      </c>
      <c r="B17" s="103">
        <v>80</v>
      </c>
      <c r="C17" s="104">
        <v>80</v>
      </c>
      <c r="D17" s="105">
        <v>42</v>
      </c>
      <c r="E17" s="105">
        <v>38</v>
      </c>
      <c r="F17" s="106"/>
      <c r="G17" s="106"/>
      <c r="H17" s="106">
        <v>28</v>
      </c>
      <c r="I17" s="106">
        <v>20</v>
      </c>
      <c r="J17" s="106">
        <v>14</v>
      </c>
      <c r="K17" s="106">
        <v>18</v>
      </c>
      <c r="L17" s="106"/>
      <c r="M17" s="106"/>
      <c r="N17" s="106"/>
      <c r="O17" s="106"/>
      <c r="P17" s="106"/>
      <c r="Q17" s="106"/>
      <c r="R17" s="106"/>
      <c r="S17" s="106">
        <v>30</v>
      </c>
      <c r="T17" s="106">
        <v>30</v>
      </c>
      <c r="U17" s="106">
        <v>20</v>
      </c>
      <c r="V17" s="106"/>
      <c r="W17" s="106"/>
      <c r="X17" s="107">
        <v>80</v>
      </c>
    </row>
    <row r="18" spans="1:24" ht="15.75" customHeight="1" x14ac:dyDescent="0.25">
      <c r="A18" s="108" t="s">
        <v>61</v>
      </c>
      <c r="B18" s="103">
        <v>385</v>
      </c>
      <c r="C18" s="104">
        <v>385</v>
      </c>
      <c r="D18" s="105">
        <v>185</v>
      </c>
      <c r="E18" s="105">
        <v>200</v>
      </c>
      <c r="F18" s="106">
        <v>3</v>
      </c>
      <c r="G18" s="106">
        <v>5</v>
      </c>
      <c r="H18" s="106">
        <v>134</v>
      </c>
      <c r="I18" s="106">
        <v>138</v>
      </c>
      <c r="J18" s="106">
        <v>48</v>
      </c>
      <c r="K18" s="106">
        <v>57</v>
      </c>
      <c r="L18" s="106">
        <v>40</v>
      </c>
      <c r="M18" s="106">
        <v>45</v>
      </c>
      <c r="N18" s="106">
        <v>45</v>
      </c>
      <c r="O18" s="106">
        <v>45</v>
      </c>
      <c r="P18" s="106">
        <v>45</v>
      </c>
      <c r="Q18" s="106">
        <v>30</v>
      </c>
      <c r="R18" s="106"/>
      <c r="S18" s="106"/>
      <c r="T18" s="106">
        <v>45</v>
      </c>
      <c r="U18" s="106">
        <v>45</v>
      </c>
      <c r="V18" s="106">
        <v>45</v>
      </c>
      <c r="W18" s="106"/>
      <c r="X18" s="107">
        <v>385</v>
      </c>
    </row>
    <row r="19" spans="1:24" ht="15.75" customHeight="1" x14ac:dyDescent="0.25">
      <c r="A19" s="108" t="s">
        <v>62</v>
      </c>
      <c r="B19" s="103">
        <v>57</v>
      </c>
      <c r="C19" s="104">
        <v>57</v>
      </c>
      <c r="D19" s="105">
        <v>28</v>
      </c>
      <c r="E19" s="105">
        <v>29</v>
      </c>
      <c r="F19" s="106"/>
      <c r="G19" s="106"/>
      <c r="H19" s="106">
        <v>26</v>
      </c>
      <c r="I19" s="106">
        <v>27</v>
      </c>
      <c r="J19" s="106">
        <v>2</v>
      </c>
      <c r="K19" s="106">
        <v>2</v>
      </c>
      <c r="L19" s="106">
        <v>3</v>
      </c>
      <c r="M19" s="106">
        <v>5</v>
      </c>
      <c r="N19" s="106">
        <v>5</v>
      </c>
      <c r="O19" s="106">
        <v>5</v>
      </c>
      <c r="P19" s="106">
        <v>5</v>
      </c>
      <c r="Q19" s="106">
        <v>5</v>
      </c>
      <c r="R19" s="106">
        <v>5</v>
      </c>
      <c r="S19" s="106">
        <v>6</v>
      </c>
      <c r="T19" s="106">
        <v>6</v>
      </c>
      <c r="U19" s="106">
        <v>6</v>
      </c>
      <c r="V19" s="106">
        <v>6</v>
      </c>
      <c r="W19" s="106"/>
      <c r="X19" s="107">
        <v>57</v>
      </c>
    </row>
    <row r="20" spans="1:24" ht="15.75" customHeight="1" x14ac:dyDescent="0.25">
      <c r="A20" s="108" t="s">
        <v>63</v>
      </c>
      <c r="B20" s="103">
        <v>130</v>
      </c>
      <c r="C20" s="104">
        <v>130</v>
      </c>
      <c r="D20" s="105">
        <v>18</v>
      </c>
      <c r="E20" s="105">
        <v>112</v>
      </c>
      <c r="F20" s="106"/>
      <c r="G20" s="106"/>
      <c r="H20" s="106">
        <v>9</v>
      </c>
      <c r="I20" s="106">
        <v>61</v>
      </c>
      <c r="J20" s="106">
        <v>9</v>
      </c>
      <c r="K20" s="106">
        <v>51</v>
      </c>
      <c r="L20" s="106"/>
      <c r="M20" s="106"/>
      <c r="N20" s="106">
        <v>65</v>
      </c>
      <c r="O20" s="106">
        <v>65</v>
      </c>
      <c r="P20" s="106"/>
      <c r="Q20" s="106"/>
      <c r="R20" s="106"/>
      <c r="S20" s="106"/>
      <c r="T20" s="106"/>
      <c r="U20" s="106"/>
      <c r="V20" s="106"/>
      <c r="W20" s="106"/>
      <c r="X20" s="107">
        <v>130</v>
      </c>
    </row>
    <row r="21" spans="1:24" ht="15.75" customHeight="1" x14ac:dyDescent="0.25">
      <c r="A21" s="108" t="s">
        <v>65</v>
      </c>
      <c r="B21" s="103">
        <v>50</v>
      </c>
      <c r="C21" s="104">
        <v>50</v>
      </c>
      <c r="D21" s="105">
        <v>25</v>
      </c>
      <c r="E21" s="105">
        <v>25</v>
      </c>
      <c r="F21" s="106">
        <v>0</v>
      </c>
      <c r="G21" s="106">
        <v>0</v>
      </c>
      <c r="H21" s="106">
        <v>20</v>
      </c>
      <c r="I21" s="106">
        <v>20</v>
      </c>
      <c r="J21" s="106">
        <v>5</v>
      </c>
      <c r="K21" s="106">
        <v>5</v>
      </c>
      <c r="L21" s="106"/>
      <c r="M21" s="106"/>
      <c r="N21" s="106">
        <v>20</v>
      </c>
      <c r="O21" s="106"/>
      <c r="P21" s="106"/>
      <c r="Q21" s="106">
        <v>15</v>
      </c>
      <c r="R21" s="106"/>
      <c r="S21" s="106"/>
      <c r="T21" s="106">
        <v>15</v>
      </c>
      <c r="U21" s="106"/>
      <c r="V21" s="106"/>
      <c r="W21" s="106">
        <v>0</v>
      </c>
      <c r="X21" s="107">
        <v>50</v>
      </c>
    </row>
    <row r="22" spans="1:24" ht="15.75" customHeight="1" x14ac:dyDescent="0.25">
      <c r="A22" s="108" t="s">
        <v>66</v>
      </c>
      <c r="B22" s="113">
        <v>120</v>
      </c>
      <c r="C22" s="104">
        <v>120</v>
      </c>
      <c r="D22" s="105">
        <v>67</v>
      </c>
      <c r="E22" s="105">
        <v>53</v>
      </c>
      <c r="F22" s="106">
        <v>0</v>
      </c>
      <c r="G22" s="106">
        <v>0</v>
      </c>
      <c r="H22" s="106">
        <v>37</v>
      </c>
      <c r="I22" s="106">
        <v>21</v>
      </c>
      <c r="J22" s="106">
        <v>30</v>
      </c>
      <c r="K22" s="106">
        <v>32</v>
      </c>
      <c r="L22" s="106"/>
      <c r="M22" s="106"/>
      <c r="N22" s="106">
        <v>60</v>
      </c>
      <c r="O22" s="106">
        <v>60</v>
      </c>
      <c r="P22" s="106"/>
      <c r="Q22" s="106"/>
      <c r="R22" s="106"/>
      <c r="S22" s="106"/>
      <c r="T22" s="106"/>
      <c r="U22" s="106"/>
      <c r="V22" s="106"/>
      <c r="W22" s="106"/>
      <c r="X22" s="107">
        <v>120</v>
      </c>
    </row>
    <row r="23" spans="1:24" ht="15.75" customHeight="1" x14ac:dyDescent="0.25">
      <c r="A23" s="114" t="s">
        <v>67</v>
      </c>
      <c r="B23" s="113">
        <v>419</v>
      </c>
      <c r="C23" s="104">
        <v>419</v>
      </c>
      <c r="D23" s="105">
        <v>64</v>
      </c>
      <c r="E23" s="105">
        <v>355</v>
      </c>
      <c r="F23" s="106"/>
      <c r="G23" s="106"/>
      <c r="H23" s="106">
        <v>45</v>
      </c>
      <c r="I23" s="106">
        <v>262</v>
      </c>
      <c r="J23" s="106">
        <v>19</v>
      </c>
      <c r="K23" s="106">
        <v>93</v>
      </c>
      <c r="L23" s="106"/>
      <c r="M23" s="106"/>
      <c r="N23" s="106"/>
      <c r="O23" s="106"/>
      <c r="P23" s="106">
        <v>226</v>
      </c>
      <c r="Q23" s="106"/>
      <c r="R23" s="106"/>
      <c r="S23" s="106"/>
      <c r="T23" s="106">
        <v>70</v>
      </c>
      <c r="U23" s="106">
        <v>56</v>
      </c>
      <c r="V23" s="106">
        <v>67</v>
      </c>
      <c r="W23" s="106"/>
      <c r="X23" s="107">
        <v>419</v>
      </c>
    </row>
    <row r="24" spans="1:24" ht="15.75" customHeight="1" x14ac:dyDescent="0.25">
      <c r="A24" s="115" t="s">
        <v>68</v>
      </c>
      <c r="B24" s="113">
        <v>350</v>
      </c>
      <c r="C24" s="104">
        <v>350</v>
      </c>
      <c r="D24" s="105">
        <v>148</v>
      </c>
      <c r="E24" s="105">
        <v>202</v>
      </c>
      <c r="F24" s="106"/>
      <c r="G24" s="106"/>
      <c r="H24" s="106">
        <v>126</v>
      </c>
      <c r="I24" s="106">
        <v>182</v>
      </c>
      <c r="J24" s="106">
        <v>22</v>
      </c>
      <c r="K24" s="106">
        <v>20</v>
      </c>
      <c r="L24" s="106"/>
      <c r="M24" s="106">
        <v>150</v>
      </c>
      <c r="N24" s="106">
        <v>150</v>
      </c>
      <c r="O24" s="106">
        <v>50</v>
      </c>
      <c r="P24" s="106"/>
      <c r="Q24" s="106"/>
      <c r="R24" s="106"/>
      <c r="S24" s="106"/>
      <c r="T24" s="106"/>
      <c r="U24" s="106"/>
      <c r="V24" s="106"/>
      <c r="W24" s="106"/>
      <c r="X24" s="107">
        <v>350</v>
      </c>
    </row>
    <row r="25" spans="1:24" ht="18.75" customHeight="1" x14ac:dyDescent="0.25">
      <c r="A25" s="116" t="s">
        <v>71</v>
      </c>
      <c r="B25" s="117">
        <v>2759</v>
      </c>
      <c r="C25" s="117">
        <v>2759</v>
      </c>
      <c r="D25" s="117">
        <v>1096</v>
      </c>
      <c r="E25" s="117">
        <v>1663</v>
      </c>
      <c r="F25" s="117">
        <v>6</v>
      </c>
      <c r="G25" s="117">
        <v>7</v>
      </c>
      <c r="H25" s="117">
        <v>825</v>
      </c>
      <c r="I25" s="117">
        <v>1205</v>
      </c>
      <c r="J25" s="117">
        <v>265</v>
      </c>
      <c r="K25" s="117">
        <v>451</v>
      </c>
      <c r="L25" s="117">
        <v>43</v>
      </c>
      <c r="M25" s="117">
        <v>254</v>
      </c>
      <c r="N25" s="117">
        <v>811</v>
      </c>
      <c r="O25" s="117">
        <v>518</v>
      </c>
      <c r="P25" s="117">
        <v>393</v>
      </c>
      <c r="Q25" s="117">
        <v>81</v>
      </c>
      <c r="R25" s="117">
        <v>5</v>
      </c>
      <c r="S25" s="117">
        <v>36</v>
      </c>
      <c r="T25" s="117">
        <v>279</v>
      </c>
      <c r="U25" s="118">
        <v>191</v>
      </c>
      <c r="V25" s="118">
        <v>148</v>
      </c>
      <c r="W25" s="118">
        <v>0</v>
      </c>
      <c r="X25" s="118">
        <v>2759</v>
      </c>
    </row>
    <row r="26" spans="1:24" ht="15.75" customHeight="1" x14ac:dyDescent="0.25">
      <c r="A26" s="119"/>
      <c r="B26" s="120"/>
      <c r="C26" s="120"/>
      <c r="D26" s="121"/>
      <c r="E26" s="120"/>
      <c r="F26" s="121"/>
      <c r="G26" s="120"/>
      <c r="H26" s="120"/>
      <c r="I26" s="120"/>
      <c r="J26" s="121"/>
      <c r="K26" s="120"/>
      <c r="L26" s="120"/>
      <c r="M26" s="120"/>
      <c r="N26" s="120"/>
    </row>
    <row r="27" spans="1:24" ht="15.75" customHeight="1" x14ac:dyDescent="0.25">
      <c r="A27" s="119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</row>
    <row r="28" spans="1:24" ht="15.75" customHeight="1" x14ac:dyDescent="0.25">
      <c r="A28" s="119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</row>
    <row r="29" spans="1:24" ht="15.75" customHeight="1" x14ac:dyDescent="0.25">
      <c r="A29" s="119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</row>
    <row r="30" spans="1:24" ht="15.75" customHeight="1" x14ac:dyDescent="0.25">
      <c r="A30" s="119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</row>
    <row r="31" spans="1:24" ht="15.75" customHeight="1" x14ac:dyDescent="0.25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</row>
    <row r="32" spans="1:24" ht="15.75" customHeight="1" x14ac:dyDescent="0.25">
      <c r="A32" s="119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</row>
    <row r="33" spans="1:14" ht="15.75" customHeight="1" x14ac:dyDescent="0.25">
      <c r="A33" s="119"/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</row>
    <row r="34" spans="1:14" ht="15.75" customHeight="1" x14ac:dyDescent="0.25">
      <c r="A34" s="119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</row>
    <row r="35" spans="1:14" ht="15.75" customHeight="1" x14ac:dyDescent="0.25">
      <c r="A35" s="119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</row>
    <row r="36" spans="1:14" ht="15.75" customHeight="1" x14ac:dyDescent="0.25">
      <c r="A36" s="119"/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</row>
    <row r="37" spans="1:14" ht="15.75" customHeight="1" x14ac:dyDescent="0.25">
      <c r="A37" s="119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</row>
    <row r="38" spans="1:14" ht="15.75" customHeight="1" x14ac:dyDescent="0.25">
      <c r="A38" s="119"/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</row>
    <row r="39" spans="1:14" ht="15.75" customHeight="1" x14ac:dyDescent="0.25">
      <c r="A39" s="119"/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</row>
    <row r="40" spans="1:14" ht="15.75" customHeight="1" x14ac:dyDescent="0.25">
      <c r="A40" s="119"/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</row>
    <row r="41" spans="1:14" ht="15.75" customHeight="1" x14ac:dyDescent="0.25">
      <c r="A41" s="119"/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</row>
    <row r="42" spans="1:14" ht="15.75" customHeight="1" x14ac:dyDescent="0.25">
      <c r="A42" s="119"/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</row>
    <row r="43" spans="1:14" ht="15.75" customHeight="1" x14ac:dyDescent="0.25">
      <c r="A43" s="119"/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</row>
    <row r="44" spans="1:14" ht="15.75" customHeight="1" x14ac:dyDescent="0.25">
      <c r="A44" s="119"/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</row>
    <row r="45" spans="1:14" ht="15.75" customHeight="1" x14ac:dyDescent="0.25">
      <c r="A45" s="119"/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</row>
    <row r="46" spans="1:14" ht="15.75" customHeight="1" x14ac:dyDescent="0.25">
      <c r="A46" s="119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</row>
    <row r="47" spans="1:14" ht="15.75" customHeight="1" x14ac:dyDescent="0.25">
      <c r="A47" s="119"/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</row>
    <row r="48" spans="1:14" ht="15.75" customHeight="1" x14ac:dyDescent="0.25">
      <c r="A48" s="119"/>
      <c r="B48" s="120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</row>
    <row r="49" spans="1:14" ht="15.75" customHeight="1" x14ac:dyDescent="0.25">
      <c r="A49" s="119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</row>
    <row r="50" spans="1:14" ht="15.75" customHeight="1" x14ac:dyDescent="0.25">
      <c r="A50" s="119"/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</row>
    <row r="51" spans="1:14" ht="15.75" customHeight="1" x14ac:dyDescent="0.25">
      <c r="A51" s="119"/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</row>
    <row r="52" spans="1:14" ht="15.75" customHeight="1" x14ac:dyDescent="0.25">
      <c r="A52" s="119"/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</row>
    <row r="53" spans="1:14" ht="15.75" customHeight="1" x14ac:dyDescent="0.25">
      <c r="A53" s="119"/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</row>
    <row r="54" spans="1:14" ht="15.75" customHeight="1" x14ac:dyDescent="0.25">
      <c r="A54" s="119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</row>
    <row r="55" spans="1:14" ht="15.75" customHeight="1" x14ac:dyDescent="0.25">
      <c r="A55" s="119"/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</row>
    <row r="56" spans="1:14" ht="15.75" customHeight="1" x14ac:dyDescent="0.25">
      <c r="A56" s="119"/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</row>
    <row r="57" spans="1:14" ht="15.75" customHeight="1" x14ac:dyDescent="0.25">
      <c r="A57" s="119"/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</row>
    <row r="58" spans="1:14" ht="15.75" customHeight="1" x14ac:dyDescent="0.25">
      <c r="A58" s="119"/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</row>
    <row r="59" spans="1:14" ht="15.75" customHeight="1" x14ac:dyDescent="0.25">
      <c r="A59" s="119"/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</row>
    <row r="60" spans="1:14" ht="15.75" customHeight="1" x14ac:dyDescent="0.25">
      <c r="A60" s="119"/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</row>
    <row r="61" spans="1:14" ht="15.75" customHeight="1" x14ac:dyDescent="0.25">
      <c r="A61" s="119"/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</row>
    <row r="62" spans="1:14" ht="15.75" customHeight="1" x14ac:dyDescent="0.25">
      <c r="A62" s="119"/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</row>
    <row r="63" spans="1:14" ht="15.75" customHeight="1" x14ac:dyDescent="0.25">
      <c r="A63" s="119"/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</row>
    <row r="64" spans="1:14" ht="15.75" customHeight="1" x14ac:dyDescent="0.25">
      <c r="A64" s="119"/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</row>
    <row r="65" spans="1:14" ht="15.75" customHeight="1" x14ac:dyDescent="0.25">
      <c r="A65" s="119"/>
      <c r="B65" s="120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</row>
    <row r="66" spans="1:14" ht="15.75" customHeight="1" x14ac:dyDescent="0.25">
      <c r="A66" s="119"/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</row>
    <row r="67" spans="1:14" ht="15.75" customHeight="1" x14ac:dyDescent="0.25">
      <c r="A67" s="119"/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</row>
    <row r="68" spans="1:14" ht="15.75" customHeight="1" x14ac:dyDescent="0.25">
      <c r="A68" s="119"/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</row>
    <row r="69" spans="1:14" ht="15.75" customHeight="1" x14ac:dyDescent="0.25">
      <c r="A69" s="119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</row>
    <row r="70" spans="1:14" ht="15.75" customHeight="1" x14ac:dyDescent="0.25">
      <c r="A70" s="119"/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</row>
    <row r="71" spans="1:14" ht="15.75" customHeight="1" x14ac:dyDescent="0.25">
      <c r="A71" s="119"/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</row>
    <row r="72" spans="1:14" ht="15.75" customHeight="1" x14ac:dyDescent="0.25">
      <c r="A72" s="119"/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</row>
    <row r="73" spans="1:14" ht="15.75" customHeight="1" x14ac:dyDescent="0.25">
      <c r="A73" s="119"/>
      <c r="B73" s="120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</row>
    <row r="74" spans="1:14" ht="15.75" customHeight="1" x14ac:dyDescent="0.25">
      <c r="A74" s="119"/>
      <c r="B74" s="120"/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</row>
    <row r="75" spans="1:14" ht="15.75" customHeight="1" x14ac:dyDescent="0.25">
      <c r="A75" s="119"/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</row>
    <row r="76" spans="1:14" ht="15.75" customHeight="1" x14ac:dyDescent="0.25">
      <c r="A76" s="119"/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</row>
    <row r="77" spans="1:14" ht="15.75" customHeight="1" x14ac:dyDescent="0.25">
      <c r="A77" s="119"/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</row>
    <row r="78" spans="1:14" ht="15.75" customHeight="1" x14ac:dyDescent="0.25">
      <c r="A78" s="119"/>
      <c r="B78" s="120"/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</row>
    <row r="79" spans="1:14" ht="15.75" customHeight="1" x14ac:dyDescent="0.25">
      <c r="A79" s="119"/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</row>
    <row r="80" spans="1:14" ht="15.75" customHeight="1" x14ac:dyDescent="0.25">
      <c r="A80" s="119"/>
      <c r="B80" s="120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</row>
    <row r="81" spans="1:14" ht="15.75" customHeight="1" x14ac:dyDescent="0.25">
      <c r="A81" s="119"/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</row>
    <row r="82" spans="1:14" ht="15.75" customHeight="1" x14ac:dyDescent="0.25">
      <c r="A82" s="119"/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</row>
    <row r="83" spans="1:14" ht="15.75" customHeight="1" x14ac:dyDescent="0.25">
      <c r="A83" s="119"/>
      <c r="B83" s="120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</row>
    <row r="84" spans="1:14" ht="15.75" customHeight="1" x14ac:dyDescent="0.25">
      <c r="A84" s="119"/>
      <c r="B84" s="120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</row>
    <row r="85" spans="1:14" ht="15.75" customHeight="1" x14ac:dyDescent="0.25">
      <c r="A85" s="119"/>
      <c r="B85" s="120"/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</row>
    <row r="86" spans="1:14" ht="15.75" customHeight="1" x14ac:dyDescent="0.25">
      <c r="A86" s="119"/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</row>
    <row r="87" spans="1:14" ht="15.75" customHeight="1" x14ac:dyDescent="0.25">
      <c r="A87" s="119"/>
      <c r="B87" s="120"/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</row>
    <row r="88" spans="1:14" ht="15.75" customHeight="1" x14ac:dyDescent="0.25">
      <c r="A88" s="119"/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</row>
    <row r="89" spans="1:14" ht="15.75" customHeight="1" x14ac:dyDescent="0.25">
      <c r="A89" s="119"/>
      <c r="B89" s="120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</row>
    <row r="90" spans="1:14" ht="15.75" customHeight="1" x14ac:dyDescent="0.25">
      <c r="A90" s="119"/>
      <c r="B90" s="120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</row>
    <row r="91" spans="1:14" ht="15.75" customHeight="1" x14ac:dyDescent="0.25">
      <c r="A91" s="119"/>
      <c r="B91" s="120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</row>
    <row r="92" spans="1:14" ht="15.75" customHeight="1" x14ac:dyDescent="0.25">
      <c r="A92" s="119"/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</row>
    <row r="93" spans="1:14" ht="15.75" customHeight="1" x14ac:dyDescent="0.25">
      <c r="A93" s="119"/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</row>
    <row r="94" spans="1:14" ht="15.75" customHeight="1" x14ac:dyDescent="0.25">
      <c r="A94" s="119"/>
      <c r="B94" s="120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</row>
    <row r="95" spans="1:14" ht="15.75" customHeight="1" x14ac:dyDescent="0.25">
      <c r="A95" s="119"/>
      <c r="B95" s="120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</row>
    <row r="96" spans="1:14" ht="15.75" customHeight="1" x14ac:dyDescent="0.25">
      <c r="A96" s="119"/>
      <c r="B96" s="120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</row>
    <row r="97" spans="1:14" ht="15.75" customHeight="1" x14ac:dyDescent="0.25">
      <c r="A97" s="119"/>
      <c r="B97" s="120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</row>
  </sheetData>
  <mergeCells count="10">
    <mergeCell ref="C2:C4"/>
    <mergeCell ref="J3:K3"/>
    <mergeCell ref="A1:U1"/>
    <mergeCell ref="A2:A4"/>
    <mergeCell ref="B2:B4"/>
    <mergeCell ref="D3:E3"/>
    <mergeCell ref="F3:G3"/>
    <mergeCell ref="H3:I3"/>
    <mergeCell ref="D2:K2"/>
    <mergeCell ref="L2:W2"/>
  </mergeCells>
  <pageMargins left="0.7" right="0.7" top="0.75" bottom="0.75" header="0" footer="0"/>
  <pageSetup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00"/>
  </sheetPr>
  <dimension ref="A1:AA100"/>
  <sheetViews>
    <sheetView workbookViewId="0"/>
  </sheetViews>
  <sheetFormatPr defaultColWidth="14.42578125" defaultRowHeight="15" customHeight="1" x14ac:dyDescent="0.25"/>
  <cols>
    <col min="1" max="1" width="30.7109375" customWidth="1"/>
    <col min="2" max="2" width="14.140625" customWidth="1"/>
    <col min="3" max="3" width="13.7109375" customWidth="1"/>
    <col min="4" max="4" width="12.85546875" customWidth="1"/>
    <col min="5" max="5" width="12.140625" customWidth="1"/>
    <col min="6" max="6" width="7.85546875" customWidth="1"/>
    <col min="7" max="7" width="8.42578125" customWidth="1"/>
    <col min="8" max="9" width="7.5703125" customWidth="1"/>
    <col min="10" max="10" width="6.28515625" customWidth="1"/>
    <col min="11" max="11" width="7.7109375" customWidth="1"/>
    <col min="12" max="12" width="8.85546875" customWidth="1"/>
    <col min="13" max="13" width="8" customWidth="1"/>
    <col min="14" max="14" width="8.7109375" customWidth="1"/>
    <col min="15" max="15" width="7.42578125" customWidth="1"/>
    <col min="16" max="16" width="7.5703125" customWidth="1"/>
    <col min="17" max="17" width="6.85546875" customWidth="1"/>
    <col min="18" max="18" width="7.7109375" customWidth="1"/>
    <col min="19" max="19" width="8.140625" customWidth="1"/>
    <col min="20" max="20" width="7.7109375" customWidth="1"/>
    <col min="21" max="21" width="7.28515625" customWidth="1"/>
    <col min="22" max="22" width="7.5703125" customWidth="1"/>
    <col min="23" max="23" width="7.140625" customWidth="1"/>
    <col min="24" max="24" width="16.85546875" customWidth="1"/>
    <col min="25" max="27" width="9.140625" hidden="1" customWidth="1"/>
  </cols>
  <sheetData>
    <row r="1" spans="1:27" ht="52.5" customHeight="1" x14ac:dyDescent="0.25">
      <c r="A1" s="26"/>
      <c r="B1" s="26"/>
      <c r="C1" s="26"/>
      <c r="D1" s="26"/>
      <c r="E1" s="1"/>
      <c r="F1" s="1"/>
      <c r="G1" s="1"/>
      <c r="H1" s="1"/>
      <c r="I1" s="1"/>
      <c r="J1" s="1"/>
      <c r="K1" s="1"/>
      <c r="L1" s="1"/>
      <c r="M1" s="1"/>
      <c r="N1" s="1"/>
      <c r="O1" s="82" t="s">
        <v>75</v>
      </c>
      <c r="P1" s="81"/>
      <c r="Q1" s="81"/>
      <c r="R1" s="81"/>
      <c r="S1" s="81"/>
      <c r="T1" s="81"/>
      <c r="U1" s="81"/>
      <c r="V1" s="81"/>
      <c r="W1" s="81"/>
      <c r="X1" s="10"/>
      <c r="Y1" s="10"/>
      <c r="Z1" s="10"/>
      <c r="AA1" s="10"/>
    </row>
    <row r="2" spans="1:27" ht="21" customHeight="1" x14ac:dyDescent="0.25">
      <c r="A2" s="26"/>
      <c r="B2" s="26"/>
      <c r="C2" s="26"/>
      <c r="D2" s="26"/>
      <c r="E2" s="1"/>
      <c r="F2" s="1"/>
      <c r="G2" s="1"/>
      <c r="H2" s="1"/>
      <c r="I2" s="1"/>
      <c r="J2" s="1"/>
      <c r="K2" s="1"/>
      <c r="L2" s="1"/>
      <c r="M2" s="1"/>
      <c r="N2" s="1"/>
      <c r="O2" s="80" t="s">
        <v>76</v>
      </c>
      <c r="P2" s="81"/>
      <c r="Q2" s="81"/>
      <c r="R2" s="81"/>
      <c r="S2" s="81"/>
      <c r="T2" s="81"/>
      <c r="U2" s="81"/>
      <c r="V2" s="81"/>
      <c r="W2" s="81"/>
      <c r="X2" s="10"/>
      <c r="Y2" s="10"/>
      <c r="Z2" s="10"/>
      <c r="AA2" s="10"/>
    </row>
    <row r="3" spans="1:27" ht="21.75" customHeight="1" x14ac:dyDescent="0.25">
      <c r="A3" s="26"/>
      <c r="B3" s="26"/>
      <c r="C3" s="26"/>
      <c r="D3" s="26"/>
      <c r="E3" s="1"/>
      <c r="F3" s="1"/>
      <c r="G3" s="1"/>
      <c r="H3" s="1"/>
      <c r="I3" s="1"/>
      <c r="J3" s="1"/>
      <c r="K3" s="1"/>
      <c r="L3" s="1"/>
      <c r="M3" s="1"/>
      <c r="N3" s="1"/>
      <c r="O3" s="80" t="s">
        <v>77</v>
      </c>
      <c r="P3" s="81"/>
      <c r="Q3" s="81"/>
      <c r="R3" s="81"/>
      <c r="S3" s="81"/>
      <c r="T3" s="81"/>
      <c r="U3" s="81"/>
      <c r="V3" s="3"/>
      <c r="W3" s="3"/>
      <c r="X3" s="10"/>
      <c r="Y3" s="10"/>
      <c r="Z3" s="10"/>
      <c r="AA3" s="10"/>
    </row>
    <row r="4" spans="1:27" ht="55.5" customHeight="1" x14ac:dyDescent="0.25">
      <c r="A4" s="83" t="s">
        <v>78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10"/>
      <c r="Y4" s="10"/>
      <c r="Z4" s="10"/>
      <c r="AA4" s="10"/>
    </row>
    <row r="5" spans="1:27" ht="32.25" customHeight="1" x14ac:dyDescent="0.25">
      <c r="A5" s="76" t="s">
        <v>1</v>
      </c>
      <c r="B5" s="75" t="s">
        <v>79</v>
      </c>
      <c r="C5" s="75" t="s">
        <v>79</v>
      </c>
      <c r="D5" s="71" t="s">
        <v>80</v>
      </c>
      <c r="E5" s="72"/>
      <c r="F5" s="72"/>
      <c r="G5" s="72"/>
      <c r="H5" s="72"/>
      <c r="I5" s="72"/>
      <c r="J5" s="72"/>
      <c r="K5" s="70"/>
      <c r="L5" s="74" t="s">
        <v>3</v>
      </c>
      <c r="M5" s="72"/>
      <c r="N5" s="72"/>
      <c r="O5" s="72"/>
      <c r="P5" s="72"/>
      <c r="Q5" s="72"/>
      <c r="R5" s="72"/>
      <c r="S5" s="72"/>
      <c r="T5" s="72"/>
      <c r="U5" s="72"/>
      <c r="V5" s="72"/>
      <c r="W5" s="70"/>
      <c r="X5" s="66" t="s">
        <v>81</v>
      </c>
      <c r="Y5" s="10"/>
      <c r="Z5" s="10"/>
      <c r="AA5" s="10"/>
    </row>
    <row r="6" spans="1:27" ht="64.5" customHeight="1" x14ac:dyDescent="0.25">
      <c r="A6" s="77"/>
      <c r="B6" s="67"/>
      <c r="C6" s="67"/>
      <c r="D6" s="69" t="s">
        <v>4</v>
      </c>
      <c r="E6" s="70"/>
      <c r="F6" s="73" t="s">
        <v>5</v>
      </c>
      <c r="G6" s="70"/>
      <c r="H6" s="69" t="s">
        <v>82</v>
      </c>
      <c r="I6" s="70"/>
      <c r="J6" s="69" t="s">
        <v>7</v>
      </c>
      <c r="K6" s="70"/>
      <c r="L6" s="4" t="s">
        <v>8</v>
      </c>
      <c r="M6" s="4" t="s">
        <v>9</v>
      </c>
      <c r="N6" s="4" t="s">
        <v>10</v>
      </c>
      <c r="O6" s="4" t="s">
        <v>11</v>
      </c>
      <c r="P6" s="4" t="s">
        <v>12</v>
      </c>
      <c r="Q6" s="4" t="s">
        <v>13</v>
      </c>
      <c r="R6" s="4" t="s">
        <v>14</v>
      </c>
      <c r="S6" s="4" t="s">
        <v>15</v>
      </c>
      <c r="T6" s="4" t="s">
        <v>16</v>
      </c>
      <c r="U6" s="4" t="s">
        <v>17</v>
      </c>
      <c r="V6" s="4" t="s">
        <v>18</v>
      </c>
      <c r="W6" s="4" t="s">
        <v>19</v>
      </c>
      <c r="X6" s="67"/>
      <c r="Y6" s="10"/>
      <c r="Z6" s="10"/>
      <c r="AA6" s="10"/>
    </row>
    <row r="7" spans="1:27" ht="63" customHeight="1" x14ac:dyDescent="0.25">
      <c r="A7" s="78"/>
      <c r="B7" s="68"/>
      <c r="C7" s="68"/>
      <c r="D7" s="5" t="s">
        <v>20</v>
      </c>
      <c r="E7" s="5" t="s">
        <v>21</v>
      </c>
      <c r="F7" s="5" t="s">
        <v>20</v>
      </c>
      <c r="G7" s="5" t="s">
        <v>21</v>
      </c>
      <c r="H7" s="5" t="s">
        <v>20</v>
      </c>
      <c r="I7" s="5" t="s">
        <v>21</v>
      </c>
      <c r="J7" s="5" t="s">
        <v>20</v>
      </c>
      <c r="K7" s="5" t="s">
        <v>21</v>
      </c>
      <c r="L7" s="6" t="s">
        <v>22</v>
      </c>
      <c r="M7" s="6" t="s">
        <v>22</v>
      </c>
      <c r="N7" s="6" t="s">
        <v>22</v>
      </c>
      <c r="O7" s="6" t="s">
        <v>22</v>
      </c>
      <c r="P7" s="6" t="s">
        <v>22</v>
      </c>
      <c r="Q7" s="6" t="s">
        <v>22</v>
      </c>
      <c r="R7" s="6" t="s">
        <v>22</v>
      </c>
      <c r="S7" s="6" t="s">
        <v>22</v>
      </c>
      <c r="T7" s="6" t="s">
        <v>22</v>
      </c>
      <c r="U7" s="6" t="s">
        <v>22</v>
      </c>
      <c r="V7" s="6" t="s">
        <v>22</v>
      </c>
      <c r="W7" s="6" t="s">
        <v>22</v>
      </c>
      <c r="X7" s="68"/>
      <c r="Y7" s="10"/>
      <c r="Z7" s="10"/>
      <c r="AA7" s="10"/>
    </row>
    <row r="8" spans="1:27" ht="42.75" customHeight="1" x14ac:dyDescent="0.25">
      <c r="A8" s="11" t="s">
        <v>83</v>
      </c>
      <c r="B8" s="7">
        <v>2450</v>
      </c>
      <c r="C8" s="8">
        <f t="shared" ref="C8:C55" si="0">D8+E8</f>
        <v>2450</v>
      </c>
      <c r="D8" s="9">
        <f t="shared" ref="D8:E8" si="1">F8+H8+J8</f>
        <v>1244</v>
      </c>
      <c r="E8" s="9">
        <f t="shared" si="1"/>
        <v>1206</v>
      </c>
      <c r="F8" s="15">
        <v>50</v>
      </c>
      <c r="G8" s="15">
        <v>55</v>
      </c>
      <c r="H8" s="15">
        <v>964</v>
      </c>
      <c r="I8" s="15">
        <v>851</v>
      </c>
      <c r="J8" s="15">
        <v>230</v>
      </c>
      <c r="K8" s="15">
        <v>300</v>
      </c>
      <c r="L8" s="15">
        <v>154</v>
      </c>
      <c r="M8" s="15">
        <v>216</v>
      </c>
      <c r="N8" s="15">
        <v>204</v>
      </c>
      <c r="O8" s="15">
        <v>211</v>
      </c>
      <c r="P8" s="15">
        <v>240</v>
      </c>
      <c r="Q8" s="15">
        <v>202</v>
      </c>
      <c r="R8" s="15">
        <v>212</v>
      </c>
      <c r="S8" s="15">
        <v>209</v>
      </c>
      <c r="T8" s="15">
        <v>232</v>
      </c>
      <c r="U8" s="15">
        <v>228</v>
      </c>
      <c r="V8" s="15">
        <v>215</v>
      </c>
      <c r="W8" s="15">
        <v>127</v>
      </c>
      <c r="X8" s="15">
        <v>2450</v>
      </c>
      <c r="Y8" s="10">
        <f t="shared" ref="Y8:Y55" si="2">SUM(L8:W8)</f>
        <v>2450</v>
      </c>
      <c r="Z8" s="27"/>
      <c r="AA8" s="27">
        <f t="shared" ref="AA8:AA55" si="3">C8-Y8</f>
        <v>0</v>
      </c>
    </row>
    <row r="9" spans="1:27" x14ac:dyDescent="0.25">
      <c r="A9" s="11" t="s">
        <v>24</v>
      </c>
      <c r="B9" s="7">
        <v>2369</v>
      </c>
      <c r="C9" s="8">
        <f t="shared" si="0"/>
        <v>2369</v>
      </c>
      <c r="D9" s="9">
        <f t="shared" ref="D9:E9" si="4">F9+H9+J9</f>
        <v>1155</v>
      </c>
      <c r="E9" s="9">
        <f t="shared" si="4"/>
        <v>1214</v>
      </c>
      <c r="F9" s="9">
        <v>45</v>
      </c>
      <c r="G9" s="9">
        <v>31</v>
      </c>
      <c r="H9" s="9">
        <v>847</v>
      </c>
      <c r="I9" s="9">
        <v>928</v>
      </c>
      <c r="J9" s="9">
        <v>263</v>
      </c>
      <c r="K9" s="9">
        <v>255</v>
      </c>
      <c r="L9" s="9">
        <v>100</v>
      </c>
      <c r="M9" s="9">
        <v>202</v>
      </c>
      <c r="N9" s="9">
        <v>334</v>
      </c>
      <c r="O9" s="9">
        <v>334</v>
      </c>
      <c r="P9" s="9">
        <v>183</v>
      </c>
      <c r="Q9" s="9">
        <v>202</v>
      </c>
      <c r="R9" s="9">
        <v>202</v>
      </c>
      <c r="S9" s="9">
        <v>202</v>
      </c>
      <c r="T9" s="9">
        <v>202</v>
      </c>
      <c r="U9" s="9">
        <v>154</v>
      </c>
      <c r="V9" s="9">
        <v>154</v>
      </c>
      <c r="W9" s="9">
        <v>100</v>
      </c>
      <c r="X9" s="9">
        <v>2427</v>
      </c>
      <c r="Y9" s="10">
        <f t="shared" si="2"/>
        <v>2369</v>
      </c>
      <c r="Z9" s="10"/>
      <c r="AA9" s="27">
        <f t="shared" si="3"/>
        <v>0</v>
      </c>
    </row>
    <row r="10" spans="1:27" x14ac:dyDescent="0.25">
      <c r="A10" s="11" t="s">
        <v>25</v>
      </c>
      <c r="B10" s="7">
        <v>4989</v>
      </c>
      <c r="C10" s="8">
        <f t="shared" si="0"/>
        <v>4989</v>
      </c>
      <c r="D10" s="9">
        <f t="shared" ref="D10:E10" si="5">F10+H10+J10</f>
        <v>2514</v>
      </c>
      <c r="E10" s="9">
        <f t="shared" si="5"/>
        <v>2475</v>
      </c>
      <c r="F10" s="12">
        <v>83</v>
      </c>
      <c r="G10" s="12">
        <v>91</v>
      </c>
      <c r="H10" s="12">
        <v>1916</v>
      </c>
      <c r="I10" s="12">
        <v>1885</v>
      </c>
      <c r="J10" s="12">
        <v>515</v>
      </c>
      <c r="K10" s="12">
        <v>499</v>
      </c>
      <c r="L10" s="12">
        <v>298</v>
      </c>
      <c r="M10" s="12">
        <v>378</v>
      </c>
      <c r="N10" s="12">
        <v>426</v>
      </c>
      <c r="O10" s="12">
        <v>415</v>
      </c>
      <c r="P10" s="12">
        <v>430</v>
      </c>
      <c r="Q10" s="12">
        <v>454</v>
      </c>
      <c r="R10" s="12">
        <v>442</v>
      </c>
      <c r="S10" s="12">
        <v>417</v>
      </c>
      <c r="T10" s="12">
        <v>447</v>
      </c>
      <c r="U10" s="12">
        <v>461</v>
      </c>
      <c r="V10" s="12">
        <v>423</v>
      </c>
      <c r="W10" s="12">
        <v>398</v>
      </c>
      <c r="X10" s="12">
        <v>5834</v>
      </c>
      <c r="Y10" s="10">
        <f t="shared" si="2"/>
        <v>4989</v>
      </c>
      <c r="Z10" s="10"/>
      <c r="AA10" s="27">
        <f t="shared" si="3"/>
        <v>0</v>
      </c>
    </row>
    <row r="11" spans="1:27" ht="28.5" customHeight="1" x14ac:dyDescent="0.25">
      <c r="A11" s="11" t="s">
        <v>26</v>
      </c>
      <c r="B11" s="7">
        <v>3467</v>
      </c>
      <c r="C11" s="8">
        <f t="shared" si="0"/>
        <v>3467</v>
      </c>
      <c r="D11" s="9">
        <f t="shared" ref="D11:E11" si="6">F11+H11+J11</f>
        <v>1741</v>
      </c>
      <c r="E11" s="9">
        <f t="shared" si="6"/>
        <v>1726</v>
      </c>
      <c r="F11" s="9">
        <v>53</v>
      </c>
      <c r="G11" s="9">
        <v>47</v>
      </c>
      <c r="H11" s="9">
        <v>1319</v>
      </c>
      <c r="I11" s="9">
        <v>1281</v>
      </c>
      <c r="J11" s="9">
        <v>369</v>
      </c>
      <c r="K11" s="24">
        <v>398</v>
      </c>
      <c r="L11" s="9">
        <v>180</v>
      </c>
      <c r="M11" s="9">
        <v>230</v>
      </c>
      <c r="N11" s="9">
        <v>280</v>
      </c>
      <c r="O11" s="9">
        <v>250</v>
      </c>
      <c r="P11" s="9">
        <v>290</v>
      </c>
      <c r="Q11" s="9">
        <v>320</v>
      </c>
      <c r="R11" s="9">
        <v>320</v>
      </c>
      <c r="S11" s="9">
        <v>330</v>
      </c>
      <c r="T11" s="9">
        <v>300</v>
      </c>
      <c r="U11" s="9">
        <v>330</v>
      </c>
      <c r="V11" s="9">
        <v>250</v>
      </c>
      <c r="W11" s="9">
        <v>387</v>
      </c>
      <c r="X11" s="9">
        <v>3550</v>
      </c>
      <c r="Y11" s="10">
        <f t="shared" si="2"/>
        <v>3467</v>
      </c>
      <c r="Z11" s="10"/>
      <c r="AA11" s="27">
        <f t="shared" si="3"/>
        <v>0</v>
      </c>
    </row>
    <row r="12" spans="1:27" x14ac:dyDescent="0.25">
      <c r="A12" s="13" t="s">
        <v>27</v>
      </c>
      <c r="B12" s="14">
        <v>12519</v>
      </c>
      <c r="C12" s="8">
        <f t="shared" si="0"/>
        <v>12519</v>
      </c>
      <c r="D12" s="9">
        <f t="shared" ref="D12:E12" si="7">F12+H12+J12</f>
        <v>6117</v>
      </c>
      <c r="E12" s="9">
        <f t="shared" si="7"/>
        <v>6402</v>
      </c>
      <c r="F12" s="9">
        <v>130</v>
      </c>
      <c r="G12" s="9">
        <v>138</v>
      </c>
      <c r="H12" s="9">
        <v>4656</v>
      </c>
      <c r="I12" s="9">
        <v>4868</v>
      </c>
      <c r="J12" s="9">
        <v>1331</v>
      </c>
      <c r="K12" s="9">
        <v>1396</v>
      </c>
      <c r="L12" s="12">
        <v>1085</v>
      </c>
      <c r="M12" s="12">
        <v>932</v>
      </c>
      <c r="N12" s="12">
        <v>953</v>
      </c>
      <c r="O12" s="12">
        <v>1034</v>
      </c>
      <c r="P12" s="12">
        <v>1037</v>
      </c>
      <c r="Q12" s="12">
        <v>1098</v>
      </c>
      <c r="R12" s="12">
        <v>1196</v>
      </c>
      <c r="S12" s="12">
        <v>1101</v>
      </c>
      <c r="T12" s="12">
        <v>1034</v>
      </c>
      <c r="U12" s="12">
        <v>1046</v>
      </c>
      <c r="V12" s="12">
        <v>972</v>
      </c>
      <c r="W12" s="12">
        <v>1031</v>
      </c>
      <c r="X12" s="9">
        <v>12947</v>
      </c>
      <c r="Y12" s="10">
        <f t="shared" si="2"/>
        <v>12519</v>
      </c>
      <c r="Z12" s="10"/>
      <c r="AA12" s="27">
        <f t="shared" si="3"/>
        <v>0</v>
      </c>
    </row>
    <row r="13" spans="1:27" x14ac:dyDescent="0.25">
      <c r="A13" s="13" t="s">
        <v>28</v>
      </c>
      <c r="B13" s="14">
        <v>1300</v>
      </c>
      <c r="C13" s="8">
        <f t="shared" si="0"/>
        <v>1300</v>
      </c>
      <c r="D13" s="9">
        <f t="shared" ref="D13:E13" si="8">F13+H13+J13</f>
        <v>655</v>
      </c>
      <c r="E13" s="9">
        <f t="shared" si="8"/>
        <v>645</v>
      </c>
      <c r="F13" s="12">
        <v>22</v>
      </c>
      <c r="G13" s="12">
        <v>18</v>
      </c>
      <c r="H13" s="12">
        <v>493</v>
      </c>
      <c r="I13" s="12">
        <v>451</v>
      </c>
      <c r="J13" s="12">
        <v>140</v>
      </c>
      <c r="K13" s="12">
        <v>176</v>
      </c>
      <c r="L13" s="12">
        <v>132</v>
      </c>
      <c r="M13" s="12">
        <v>89</v>
      </c>
      <c r="N13" s="12">
        <v>96</v>
      </c>
      <c r="O13" s="12">
        <v>87</v>
      </c>
      <c r="P13" s="12">
        <v>113</v>
      </c>
      <c r="Q13" s="12">
        <v>92</v>
      </c>
      <c r="R13" s="12">
        <v>128</v>
      </c>
      <c r="S13" s="12">
        <v>113</v>
      </c>
      <c r="T13" s="12">
        <v>99</v>
      </c>
      <c r="U13" s="12">
        <v>132</v>
      </c>
      <c r="V13" s="12">
        <v>115</v>
      </c>
      <c r="W13" s="12">
        <v>104</v>
      </c>
      <c r="X13" s="12">
        <v>3250</v>
      </c>
      <c r="Y13" s="10">
        <f t="shared" si="2"/>
        <v>1300</v>
      </c>
      <c r="Z13" s="10"/>
      <c r="AA13" s="27">
        <f t="shared" si="3"/>
        <v>0</v>
      </c>
    </row>
    <row r="14" spans="1:27" x14ac:dyDescent="0.25">
      <c r="A14" s="11" t="s">
        <v>29</v>
      </c>
      <c r="B14" s="7">
        <v>11600</v>
      </c>
      <c r="C14" s="8">
        <f t="shared" si="0"/>
        <v>11600</v>
      </c>
      <c r="D14" s="9">
        <f t="shared" ref="D14:E14" si="9">F14+H14+J14</f>
        <v>5750</v>
      </c>
      <c r="E14" s="9">
        <f t="shared" si="9"/>
        <v>5850</v>
      </c>
      <c r="F14" s="9">
        <v>225</v>
      </c>
      <c r="G14" s="9">
        <v>215</v>
      </c>
      <c r="H14" s="9">
        <v>4530</v>
      </c>
      <c r="I14" s="9">
        <v>4550</v>
      </c>
      <c r="J14" s="9">
        <v>995</v>
      </c>
      <c r="K14" s="9">
        <v>1085</v>
      </c>
      <c r="L14" s="9">
        <v>960</v>
      </c>
      <c r="M14" s="9">
        <v>920</v>
      </c>
      <c r="N14" s="9">
        <v>990</v>
      </c>
      <c r="O14" s="9">
        <v>920</v>
      </c>
      <c r="P14" s="9">
        <v>920</v>
      </c>
      <c r="Q14" s="9">
        <v>960</v>
      </c>
      <c r="R14" s="9">
        <v>980</v>
      </c>
      <c r="S14" s="9">
        <v>980</v>
      </c>
      <c r="T14" s="9">
        <v>920</v>
      </c>
      <c r="U14" s="9">
        <v>920</v>
      </c>
      <c r="V14" s="9">
        <v>940</v>
      </c>
      <c r="W14" s="9">
        <v>1190</v>
      </c>
      <c r="X14" s="9">
        <v>13840</v>
      </c>
      <c r="Y14" s="10">
        <f t="shared" si="2"/>
        <v>11600</v>
      </c>
      <c r="Z14" s="10"/>
      <c r="AA14" s="27">
        <f t="shared" si="3"/>
        <v>0</v>
      </c>
    </row>
    <row r="15" spans="1:27" ht="28.5" customHeight="1" x14ac:dyDescent="0.25">
      <c r="A15" s="11" t="s">
        <v>30</v>
      </c>
      <c r="B15" s="7">
        <v>1370</v>
      </c>
      <c r="C15" s="8">
        <f t="shared" si="0"/>
        <v>1370</v>
      </c>
      <c r="D15" s="9">
        <f t="shared" ref="D15:E15" si="10">F15+H15+J15</f>
        <v>639</v>
      </c>
      <c r="E15" s="9">
        <f t="shared" si="10"/>
        <v>731</v>
      </c>
      <c r="F15" s="9">
        <v>73</v>
      </c>
      <c r="G15" s="9">
        <v>84</v>
      </c>
      <c r="H15" s="9">
        <v>462</v>
      </c>
      <c r="I15" s="9">
        <v>494</v>
      </c>
      <c r="J15" s="9">
        <v>104</v>
      </c>
      <c r="K15" s="9">
        <v>153</v>
      </c>
      <c r="L15" s="9">
        <v>90</v>
      </c>
      <c r="M15" s="9">
        <v>110</v>
      </c>
      <c r="N15" s="9">
        <v>123</v>
      </c>
      <c r="O15" s="9">
        <v>129</v>
      </c>
      <c r="P15" s="9">
        <v>103</v>
      </c>
      <c r="Q15" s="9">
        <v>116</v>
      </c>
      <c r="R15" s="9">
        <v>116</v>
      </c>
      <c r="S15" s="9">
        <v>129</v>
      </c>
      <c r="T15" s="9">
        <v>116</v>
      </c>
      <c r="U15" s="9">
        <v>113</v>
      </c>
      <c r="V15" s="9">
        <v>116</v>
      </c>
      <c r="W15" s="9">
        <v>109</v>
      </c>
      <c r="X15" s="9">
        <v>1461</v>
      </c>
      <c r="Y15" s="10">
        <f t="shared" si="2"/>
        <v>1370</v>
      </c>
      <c r="Z15" s="10"/>
      <c r="AA15" s="27">
        <f t="shared" si="3"/>
        <v>0</v>
      </c>
    </row>
    <row r="16" spans="1:27" x14ac:dyDescent="0.25">
      <c r="A16" s="13" t="s">
        <v>31</v>
      </c>
      <c r="B16" s="14">
        <v>31060</v>
      </c>
      <c r="C16" s="8">
        <f t="shared" si="0"/>
        <v>31060</v>
      </c>
      <c r="D16" s="9">
        <f t="shared" ref="D16:E16" si="11">F16+H16+J16</f>
        <v>15288</v>
      </c>
      <c r="E16" s="9">
        <f t="shared" si="11"/>
        <v>15772</v>
      </c>
      <c r="F16" s="9">
        <v>404</v>
      </c>
      <c r="G16" s="9">
        <v>382</v>
      </c>
      <c r="H16" s="9">
        <v>11816</v>
      </c>
      <c r="I16" s="9">
        <v>12310</v>
      </c>
      <c r="J16" s="9">
        <v>3068</v>
      </c>
      <c r="K16" s="9">
        <v>3080</v>
      </c>
      <c r="L16" s="9">
        <v>2555</v>
      </c>
      <c r="M16" s="9">
        <v>2535</v>
      </c>
      <c r="N16" s="9">
        <v>2573</v>
      </c>
      <c r="O16" s="9">
        <v>2500</v>
      </c>
      <c r="P16" s="9">
        <v>3375</v>
      </c>
      <c r="Q16" s="9">
        <v>3086</v>
      </c>
      <c r="R16" s="9">
        <v>1468</v>
      </c>
      <c r="S16" s="9">
        <v>1343</v>
      </c>
      <c r="T16" s="9">
        <v>3895</v>
      </c>
      <c r="U16" s="9">
        <v>3190</v>
      </c>
      <c r="V16" s="9">
        <v>3099</v>
      </c>
      <c r="W16" s="9">
        <v>1441</v>
      </c>
      <c r="X16" s="9">
        <v>31578</v>
      </c>
      <c r="Y16" s="10">
        <f t="shared" si="2"/>
        <v>31060</v>
      </c>
      <c r="Z16" s="10"/>
      <c r="AA16" s="27">
        <f t="shared" si="3"/>
        <v>0</v>
      </c>
    </row>
    <row r="17" spans="1:27" x14ac:dyDescent="0.25">
      <c r="A17" s="11" t="s">
        <v>32</v>
      </c>
      <c r="B17" s="7">
        <v>2250</v>
      </c>
      <c r="C17" s="8">
        <f t="shared" si="0"/>
        <v>2250</v>
      </c>
      <c r="D17" s="9">
        <f t="shared" ref="D17:E17" si="12">F17+H17+J17</f>
        <v>1038</v>
      </c>
      <c r="E17" s="9">
        <f t="shared" si="12"/>
        <v>1212</v>
      </c>
      <c r="F17" s="9">
        <v>49</v>
      </c>
      <c r="G17" s="9">
        <v>31</v>
      </c>
      <c r="H17" s="9">
        <v>785</v>
      </c>
      <c r="I17" s="9">
        <v>923</v>
      </c>
      <c r="J17" s="9">
        <v>204</v>
      </c>
      <c r="K17" s="9">
        <v>258</v>
      </c>
      <c r="L17" s="12">
        <v>181</v>
      </c>
      <c r="M17" s="12">
        <v>176</v>
      </c>
      <c r="N17" s="12">
        <v>216</v>
      </c>
      <c r="O17" s="12">
        <v>185</v>
      </c>
      <c r="P17" s="12">
        <v>195</v>
      </c>
      <c r="Q17" s="12">
        <v>187</v>
      </c>
      <c r="R17" s="12">
        <v>183</v>
      </c>
      <c r="S17" s="12">
        <v>200</v>
      </c>
      <c r="T17" s="12">
        <v>197</v>
      </c>
      <c r="U17" s="12">
        <v>178</v>
      </c>
      <c r="V17" s="12">
        <v>194</v>
      </c>
      <c r="W17" s="12">
        <v>158</v>
      </c>
      <c r="X17" s="9">
        <v>2340</v>
      </c>
      <c r="Y17" s="10">
        <f t="shared" si="2"/>
        <v>2250</v>
      </c>
      <c r="Z17" s="10"/>
      <c r="AA17" s="27">
        <f t="shared" si="3"/>
        <v>0</v>
      </c>
    </row>
    <row r="18" spans="1:27" x14ac:dyDescent="0.25">
      <c r="A18" s="11" t="s">
        <v>33</v>
      </c>
      <c r="B18" s="7">
        <v>1030</v>
      </c>
      <c r="C18" s="8">
        <f t="shared" si="0"/>
        <v>1030</v>
      </c>
      <c r="D18" s="9">
        <f t="shared" ref="D18:E18" si="13">F18+H18+J18</f>
        <v>488</v>
      </c>
      <c r="E18" s="9">
        <f t="shared" si="13"/>
        <v>542</v>
      </c>
      <c r="F18" s="9">
        <v>16</v>
      </c>
      <c r="G18" s="9">
        <v>16</v>
      </c>
      <c r="H18" s="9">
        <v>371</v>
      </c>
      <c r="I18" s="9">
        <v>410</v>
      </c>
      <c r="J18" s="9">
        <v>101</v>
      </c>
      <c r="K18" s="9">
        <v>116</v>
      </c>
      <c r="L18" s="9">
        <v>86</v>
      </c>
      <c r="M18" s="9">
        <v>87</v>
      </c>
      <c r="N18" s="9">
        <v>86</v>
      </c>
      <c r="O18" s="9">
        <v>86</v>
      </c>
      <c r="P18" s="9">
        <v>85</v>
      </c>
      <c r="Q18" s="9">
        <v>86</v>
      </c>
      <c r="R18" s="9">
        <v>86</v>
      </c>
      <c r="S18" s="9">
        <v>85</v>
      </c>
      <c r="T18" s="9">
        <v>86</v>
      </c>
      <c r="U18" s="9">
        <v>85</v>
      </c>
      <c r="V18" s="9">
        <v>85</v>
      </c>
      <c r="W18" s="9">
        <v>87</v>
      </c>
      <c r="X18" s="9">
        <v>1370</v>
      </c>
      <c r="Y18" s="10">
        <f t="shared" si="2"/>
        <v>1030</v>
      </c>
      <c r="Z18" s="10"/>
      <c r="AA18" s="27">
        <f t="shared" si="3"/>
        <v>0</v>
      </c>
    </row>
    <row r="19" spans="1:27" ht="28.5" customHeight="1" x14ac:dyDescent="0.25">
      <c r="A19" s="11" t="s">
        <v>34</v>
      </c>
      <c r="B19" s="7">
        <v>2100</v>
      </c>
      <c r="C19" s="8">
        <f t="shared" si="0"/>
        <v>2100</v>
      </c>
      <c r="D19" s="9">
        <f t="shared" ref="D19:E19" si="14">F19+H19+J19</f>
        <v>1020</v>
      </c>
      <c r="E19" s="9">
        <f t="shared" si="14"/>
        <v>1080</v>
      </c>
      <c r="F19" s="15">
        <v>31</v>
      </c>
      <c r="G19" s="15">
        <v>29</v>
      </c>
      <c r="H19" s="15">
        <v>777</v>
      </c>
      <c r="I19" s="15">
        <v>833</v>
      </c>
      <c r="J19" s="15">
        <v>212</v>
      </c>
      <c r="K19" s="15">
        <v>218</v>
      </c>
      <c r="L19" s="15">
        <v>170</v>
      </c>
      <c r="M19" s="15">
        <v>175</v>
      </c>
      <c r="N19" s="15">
        <v>180</v>
      </c>
      <c r="O19" s="15">
        <v>170</v>
      </c>
      <c r="P19" s="15">
        <v>180</v>
      </c>
      <c r="Q19" s="15">
        <v>173</v>
      </c>
      <c r="R19" s="15">
        <v>178</v>
      </c>
      <c r="S19" s="15">
        <v>174</v>
      </c>
      <c r="T19" s="15">
        <v>170</v>
      </c>
      <c r="U19" s="15">
        <v>177</v>
      </c>
      <c r="V19" s="15">
        <v>177</v>
      </c>
      <c r="W19" s="15">
        <v>176</v>
      </c>
      <c r="X19" s="15">
        <v>2211</v>
      </c>
      <c r="Y19" s="10">
        <f t="shared" si="2"/>
        <v>2100</v>
      </c>
      <c r="Z19" s="10"/>
      <c r="AA19" s="27">
        <f t="shared" si="3"/>
        <v>0</v>
      </c>
    </row>
    <row r="20" spans="1:27" x14ac:dyDescent="0.25">
      <c r="A20" s="11" t="s">
        <v>35</v>
      </c>
      <c r="B20" s="7">
        <v>4300</v>
      </c>
      <c r="C20" s="8">
        <f t="shared" si="0"/>
        <v>4300</v>
      </c>
      <c r="D20" s="9">
        <f t="shared" ref="D20:E20" si="15">F20+H20+J20</f>
        <v>2170</v>
      </c>
      <c r="E20" s="9">
        <f t="shared" si="15"/>
        <v>2130</v>
      </c>
      <c r="F20" s="9">
        <v>87</v>
      </c>
      <c r="G20" s="9">
        <v>52</v>
      </c>
      <c r="H20" s="9">
        <v>1695</v>
      </c>
      <c r="I20" s="9">
        <v>1716</v>
      </c>
      <c r="J20" s="9">
        <v>388</v>
      </c>
      <c r="K20" s="9">
        <v>362</v>
      </c>
      <c r="L20" s="9">
        <v>378</v>
      </c>
      <c r="M20" s="9">
        <v>339</v>
      </c>
      <c r="N20" s="9">
        <v>376</v>
      </c>
      <c r="O20" s="9">
        <v>375</v>
      </c>
      <c r="P20" s="9">
        <v>380</v>
      </c>
      <c r="Q20" s="9">
        <v>364</v>
      </c>
      <c r="R20" s="9">
        <v>373</v>
      </c>
      <c r="S20" s="9">
        <v>350</v>
      </c>
      <c r="T20" s="9">
        <v>356</v>
      </c>
      <c r="U20" s="9">
        <v>374</v>
      </c>
      <c r="V20" s="9">
        <v>305</v>
      </c>
      <c r="W20" s="9">
        <v>330</v>
      </c>
      <c r="X20" s="9">
        <v>5120</v>
      </c>
      <c r="Y20" s="10">
        <f t="shared" si="2"/>
        <v>4300</v>
      </c>
      <c r="Z20" s="10"/>
      <c r="AA20" s="27">
        <f t="shared" si="3"/>
        <v>0</v>
      </c>
    </row>
    <row r="21" spans="1:27" ht="15.75" customHeight="1" x14ac:dyDescent="0.25">
      <c r="A21" s="11" t="s">
        <v>36</v>
      </c>
      <c r="B21" s="7">
        <v>2317</v>
      </c>
      <c r="C21" s="8">
        <f t="shared" si="0"/>
        <v>2317</v>
      </c>
      <c r="D21" s="9">
        <f t="shared" ref="D21:E21" si="16">F21+H21+J21</f>
        <v>1107</v>
      </c>
      <c r="E21" s="9">
        <f t="shared" si="16"/>
        <v>1210</v>
      </c>
      <c r="F21" s="12">
        <v>35</v>
      </c>
      <c r="G21" s="12">
        <v>30</v>
      </c>
      <c r="H21" s="12">
        <v>922</v>
      </c>
      <c r="I21" s="12">
        <v>980</v>
      </c>
      <c r="J21" s="12">
        <v>150</v>
      </c>
      <c r="K21" s="12">
        <v>200</v>
      </c>
      <c r="L21" s="12">
        <v>120</v>
      </c>
      <c r="M21" s="12">
        <v>125</v>
      </c>
      <c r="N21" s="12">
        <v>220</v>
      </c>
      <c r="O21" s="12">
        <v>210</v>
      </c>
      <c r="P21" s="12">
        <v>250</v>
      </c>
      <c r="Q21" s="12">
        <v>202</v>
      </c>
      <c r="R21" s="12">
        <v>200</v>
      </c>
      <c r="S21" s="12">
        <v>175</v>
      </c>
      <c r="T21" s="12">
        <v>200</v>
      </c>
      <c r="U21" s="12">
        <v>200</v>
      </c>
      <c r="V21" s="12">
        <v>215</v>
      </c>
      <c r="W21" s="12">
        <v>200</v>
      </c>
      <c r="X21" s="12">
        <v>2498</v>
      </c>
      <c r="Y21" s="10">
        <f t="shared" si="2"/>
        <v>2317</v>
      </c>
      <c r="Z21" s="10"/>
      <c r="AA21" s="27">
        <f t="shared" si="3"/>
        <v>0</v>
      </c>
    </row>
    <row r="22" spans="1:27" ht="15.75" customHeight="1" x14ac:dyDescent="0.25">
      <c r="A22" s="11" t="s">
        <v>37</v>
      </c>
      <c r="B22" s="7">
        <v>3596</v>
      </c>
      <c r="C22" s="8">
        <f t="shared" si="0"/>
        <v>3596</v>
      </c>
      <c r="D22" s="9">
        <f t="shared" ref="D22:E22" si="17">F22+H22+J22</f>
        <v>1789</v>
      </c>
      <c r="E22" s="9">
        <f t="shared" si="17"/>
        <v>1807</v>
      </c>
      <c r="F22" s="9">
        <v>99</v>
      </c>
      <c r="G22" s="9">
        <v>114</v>
      </c>
      <c r="H22" s="9">
        <v>1460</v>
      </c>
      <c r="I22" s="9">
        <v>1448</v>
      </c>
      <c r="J22" s="9">
        <v>230</v>
      </c>
      <c r="K22" s="9">
        <v>245</v>
      </c>
      <c r="L22" s="9">
        <v>299</v>
      </c>
      <c r="M22" s="9">
        <v>300</v>
      </c>
      <c r="N22" s="9">
        <v>300</v>
      </c>
      <c r="O22" s="9">
        <v>300</v>
      </c>
      <c r="P22" s="9">
        <v>300</v>
      </c>
      <c r="Q22" s="9">
        <v>300</v>
      </c>
      <c r="R22" s="9">
        <v>300</v>
      </c>
      <c r="S22" s="9">
        <v>300</v>
      </c>
      <c r="T22" s="9">
        <v>300</v>
      </c>
      <c r="U22" s="9">
        <v>299</v>
      </c>
      <c r="V22" s="9">
        <v>299</v>
      </c>
      <c r="W22" s="9">
        <v>299</v>
      </c>
      <c r="X22" s="9">
        <v>4420</v>
      </c>
      <c r="Y22" s="10">
        <f t="shared" si="2"/>
        <v>3596</v>
      </c>
      <c r="Z22" s="10"/>
      <c r="AA22" s="27">
        <f t="shared" si="3"/>
        <v>0</v>
      </c>
    </row>
    <row r="23" spans="1:27" ht="28.5" customHeight="1" x14ac:dyDescent="0.25">
      <c r="A23" s="11" t="s">
        <v>38</v>
      </c>
      <c r="B23" s="7">
        <v>4600</v>
      </c>
      <c r="C23" s="8">
        <f t="shared" si="0"/>
        <v>4600</v>
      </c>
      <c r="D23" s="9">
        <f t="shared" ref="D23:E23" si="18">F23+H23+J23</f>
        <v>2196</v>
      </c>
      <c r="E23" s="9">
        <f t="shared" si="18"/>
        <v>2404</v>
      </c>
      <c r="F23" s="12">
        <v>68</v>
      </c>
      <c r="G23" s="12">
        <v>64</v>
      </c>
      <c r="H23" s="12">
        <v>1726</v>
      </c>
      <c r="I23" s="12">
        <v>1931</v>
      </c>
      <c r="J23" s="12">
        <v>402</v>
      </c>
      <c r="K23" s="12">
        <v>409</v>
      </c>
      <c r="L23" s="12">
        <v>326</v>
      </c>
      <c r="M23" s="12">
        <v>375</v>
      </c>
      <c r="N23" s="12">
        <v>436</v>
      </c>
      <c r="O23" s="12">
        <v>445</v>
      </c>
      <c r="P23" s="12">
        <v>421</v>
      </c>
      <c r="Q23" s="12">
        <v>440</v>
      </c>
      <c r="R23" s="12">
        <v>458</v>
      </c>
      <c r="S23" s="12">
        <v>454</v>
      </c>
      <c r="T23" s="12">
        <v>421</v>
      </c>
      <c r="U23" s="12">
        <v>405</v>
      </c>
      <c r="V23" s="12">
        <v>340</v>
      </c>
      <c r="W23" s="28">
        <v>79</v>
      </c>
      <c r="X23" s="15">
        <v>5306</v>
      </c>
      <c r="Y23" s="10">
        <f t="shared" si="2"/>
        <v>4600</v>
      </c>
      <c r="Z23" s="10"/>
      <c r="AA23" s="27">
        <f t="shared" si="3"/>
        <v>0</v>
      </c>
    </row>
    <row r="24" spans="1:27" ht="20.25" customHeight="1" x14ac:dyDescent="0.25">
      <c r="A24" s="11" t="s">
        <v>39</v>
      </c>
      <c r="B24" s="7">
        <v>4200</v>
      </c>
      <c r="C24" s="8">
        <f t="shared" si="0"/>
        <v>4200</v>
      </c>
      <c r="D24" s="9">
        <f t="shared" ref="D24:E24" si="19">F24+H24+J24</f>
        <v>2171</v>
      </c>
      <c r="E24" s="9">
        <f t="shared" si="19"/>
        <v>2029</v>
      </c>
      <c r="F24" s="9">
        <v>86</v>
      </c>
      <c r="G24" s="9">
        <v>82</v>
      </c>
      <c r="H24" s="9">
        <v>1556</v>
      </c>
      <c r="I24" s="9">
        <v>1463</v>
      </c>
      <c r="J24" s="9">
        <v>529</v>
      </c>
      <c r="K24" s="9">
        <v>484</v>
      </c>
      <c r="L24" s="9">
        <v>250</v>
      </c>
      <c r="M24" s="9">
        <v>365</v>
      </c>
      <c r="N24" s="9">
        <v>365</v>
      </c>
      <c r="O24" s="9">
        <v>365</v>
      </c>
      <c r="P24" s="9">
        <v>300</v>
      </c>
      <c r="Q24" s="9">
        <v>365</v>
      </c>
      <c r="R24" s="9">
        <v>365</v>
      </c>
      <c r="S24" s="9">
        <v>365</v>
      </c>
      <c r="T24" s="9">
        <v>365</v>
      </c>
      <c r="U24" s="9">
        <v>365</v>
      </c>
      <c r="V24" s="9">
        <v>365</v>
      </c>
      <c r="W24" s="9">
        <v>365</v>
      </c>
      <c r="X24" s="9">
        <v>4350</v>
      </c>
      <c r="Y24" s="10">
        <f t="shared" si="2"/>
        <v>4200</v>
      </c>
      <c r="Z24" s="10"/>
      <c r="AA24" s="27">
        <f t="shared" si="3"/>
        <v>0</v>
      </c>
    </row>
    <row r="25" spans="1:27" ht="28.5" customHeight="1" x14ac:dyDescent="0.25">
      <c r="A25" s="11" t="s">
        <v>40</v>
      </c>
      <c r="B25" s="7">
        <v>1077</v>
      </c>
      <c r="C25" s="8">
        <f t="shared" si="0"/>
        <v>1077</v>
      </c>
      <c r="D25" s="9">
        <f t="shared" ref="D25:E25" si="20">F25+H25+J25</f>
        <v>553</v>
      </c>
      <c r="E25" s="9">
        <f t="shared" si="20"/>
        <v>524</v>
      </c>
      <c r="F25" s="16">
        <v>9</v>
      </c>
      <c r="G25" s="16">
        <v>12</v>
      </c>
      <c r="H25" s="16">
        <v>414</v>
      </c>
      <c r="I25" s="16">
        <v>387</v>
      </c>
      <c r="J25" s="16">
        <v>130</v>
      </c>
      <c r="K25" s="16">
        <v>125</v>
      </c>
      <c r="L25" s="16">
        <v>89</v>
      </c>
      <c r="M25" s="16">
        <v>90</v>
      </c>
      <c r="N25" s="16">
        <v>90</v>
      </c>
      <c r="O25" s="16">
        <v>90</v>
      </c>
      <c r="P25" s="16">
        <v>90</v>
      </c>
      <c r="Q25" s="16">
        <v>90</v>
      </c>
      <c r="R25" s="16">
        <v>90</v>
      </c>
      <c r="S25" s="16">
        <v>90</v>
      </c>
      <c r="T25" s="16">
        <v>90</v>
      </c>
      <c r="U25" s="16">
        <v>90</v>
      </c>
      <c r="V25" s="16">
        <v>89</v>
      </c>
      <c r="W25" s="16">
        <v>89</v>
      </c>
      <c r="X25" s="16">
        <v>1264</v>
      </c>
      <c r="Y25" s="10">
        <f t="shared" si="2"/>
        <v>1077</v>
      </c>
      <c r="Z25" s="10"/>
      <c r="AA25" s="27">
        <f t="shared" si="3"/>
        <v>0</v>
      </c>
    </row>
    <row r="26" spans="1:27" ht="15.75" customHeight="1" x14ac:dyDescent="0.25">
      <c r="A26" s="11" t="s">
        <v>41</v>
      </c>
      <c r="B26" s="7">
        <v>2179</v>
      </c>
      <c r="C26" s="8">
        <f t="shared" si="0"/>
        <v>2179</v>
      </c>
      <c r="D26" s="9">
        <f t="shared" ref="D26:E26" si="21">F26+H26+J26</f>
        <v>1018</v>
      </c>
      <c r="E26" s="9">
        <f t="shared" si="21"/>
        <v>1161</v>
      </c>
      <c r="F26" s="9">
        <v>25</v>
      </c>
      <c r="G26" s="9">
        <v>25</v>
      </c>
      <c r="H26" s="9">
        <v>705</v>
      </c>
      <c r="I26" s="9">
        <v>890</v>
      </c>
      <c r="J26" s="9">
        <v>288</v>
      </c>
      <c r="K26" s="9">
        <v>246</v>
      </c>
      <c r="L26" s="9">
        <v>180</v>
      </c>
      <c r="M26" s="9">
        <v>210</v>
      </c>
      <c r="N26" s="9">
        <v>230</v>
      </c>
      <c r="O26" s="9">
        <v>221</v>
      </c>
      <c r="P26" s="9">
        <v>218</v>
      </c>
      <c r="Q26" s="9">
        <v>218</v>
      </c>
      <c r="R26" s="9">
        <v>160</v>
      </c>
      <c r="S26" s="9">
        <v>156</v>
      </c>
      <c r="T26" s="9">
        <v>142</v>
      </c>
      <c r="U26" s="9">
        <v>150</v>
      </c>
      <c r="V26" s="9">
        <v>150</v>
      </c>
      <c r="W26" s="9">
        <v>144</v>
      </c>
      <c r="X26" s="12">
        <v>2329</v>
      </c>
      <c r="Y26" s="10">
        <f t="shared" si="2"/>
        <v>2179</v>
      </c>
      <c r="Z26" s="10"/>
      <c r="AA26" s="27">
        <f t="shared" si="3"/>
        <v>0</v>
      </c>
    </row>
    <row r="27" spans="1:27" ht="15.75" customHeight="1" x14ac:dyDescent="0.25">
      <c r="A27" s="11" t="s">
        <v>42</v>
      </c>
      <c r="B27" s="7">
        <v>7990</v>
      </c>
      <c r="C27" s="8">
        <f t="shared" si="0"/>
        <v>7990</v>
      </c>
      <c r="D27" s="9">
        <f t="shared" ref="D27:E27" si="22">F27+H27+J27</f>
        <v>4269</v>
      </c>
      <c r="E27" s="9">
        <f t="shared" si="22"/>
        <v>3721</v>
      </c>
      <c r="F27" s="15">
        <v>130</v>
      </c>
      <c r="G27" s="15">
        <v>136</v>
      </c>
      <c r="H27" s="15">
        <v>3402</v>
      </c>
      <c r="I27" s="15">
        <v>2786</v>
      </c>
      <c r="J27" s="15">
        <v>737</v>
      </c>
      <c r="K27" s="15">
        <v>799</v>
      </c>
      <c r="L27" s="15">
        <v>630</v>
      </c>
      <c r="M27" s="15">
        <v>720</v>
      </c>
      <c r="N27" s="15">
        <v>890</v>
      </c>
      <c r="O27" s="15">
        <v>820</v>
      </c>
      <c r="P27" s="15">
        <v>840</v>
      </c>
      <c r="Q27" s="15">
        <v>562</v>
      </c>
      <c r="R27" s="15">
        <v>531</v>
      </c>
      <c r="S27" s="15">
        <v>530</v>
      </c>
      <c r="T27" s="15">
        <v>816</v>
      </c>
      <c r="U27" s="15">
        <v>723</v>
      </c>
      <c r="V27" s="15">
        <v>604</v>
      </c>
      <c r="W27" s="15">
        <v>324</v>
      </c>
      <c r="X27" s="15">
        <v>10126</v>
      </c>
      <c r="Y27" s="10">
        <f t="shared" si="2"/>
        <v>7990</v>
      </c>
      <c r="Z27" s="10"/>
      <c r="AA27" s="27">
        <f t="shared" si="3"/>
        <v>0</v>
      </c>
    </row>
    <row r="28" spans="1:27" ht="36" customHeight="1" x14ac:dyDescent="0.25">
      <c r="A28" s="11" t="s">
        <v>43</v>
      </c>
      <c r="B28" s="7">
        <v>2135</v>
      </c>
      <c r="C28" s="8">
        <f t="shared" si="0"/>
        <v>2135</v>
      </c>
      <c r="D28" s="9">
        <f t="shared" ref="D28:E28" si="23">F28+H28+J28</f>
        <v>1051</v>
      </c>
      <c r="E28" s="9">
        <f t="shared" si="23"/>
        <v>1084</v>
      </c>
      <c r="F28" s="16">
        <v>46</v>
      </c>
      <c r="G28" s="16">
        <v>50</v>
      </c>
      <c r="H28" s="16">
        <v>834</v>
      </c>
      <c r="I28" s="16">
        <v>859</v>
      </c>
      <c r="J28" s="16">
        <v>171</v>
      </c>
      <c r="K28" s="16">
        <v>175</v>
      </c>
      <c r="L28" s="16">
        <v>50</v>
      </c>
      <c r="M28" s="16">
        <v>206</v>
      </c>
      <c r="N28" s="16">
        <v>206</v>
      </c>
      <c r="O28" s="16">
        <v>206</v>
      </c>
      <c r="P28" s="16">
        <v>206</v>
      </c>
      <c r="Q28" s="16">
        <v>206</v>
      </c>
      <c r="R28" s="16">
        <v>206</v>
      </c>
      <c r="S28" s="16">
        <v>211</v>
      </c>
      <c r="T28" s="16">
        <v>206</v>
      </c>
      <c r="U28" s="16">
        <v>206</v>
      </c>
      <c r="V28" s="16">
        <v>206</v>
      </c>
      <c r="W28" s="16">
        <v>20</v>
      </c>
      <c r="X28" s="16">
        <v>2283</v>
      </c>
      <c r="Y28" s="10">
        <f t="shared" si="2"/>
        <v>2135</v>
      </c>
      <c r="Z28" s="10"/>
      <c r="AA28" s="27">
        <f t="shared" si="3"/>
        <v>0</v>
      </c>
    </row>
    <row r="29" spans="1:27" ht="15.75" customHeight="1" x14ac:dyDescent="0.25">
      <c r="A29" s="11" t="s">
        <v>44</v>
      </c>
      <c r="B29" s="7">
        <v>1800</v>
      </c>
      <c r="C29" s="8">
        <f t="shared" si="0"/>
        <v>1800</v>
      </c>
      <c r="D29" s="9">
        <f t="shared" ref="D29:E29" si="24">F29+H29+J29</f>
        <v>853</v>
      </c>
      <c r="E29" s="9">
        <f t="shared" si="24"/>
        <v>947</v>
      </c>
      <c r="F29" s="9">
        <v>31</v>
      </c>
      <c r="G29" s="9">
        <v>18</v>
      </c>
      <c r="H29" s="9">
        <v>619</v>
      </c>
      <c r="I29" s="9">
        <v>723</v>
      </c>
      <c r="J29" s="9">
        <v>203</v>
      </c>
      <c r="K29" s="9">
        <v>206</v>
      </c>
      <c r="L29" s="9">
        <v>110</v>
      </c>
      <c r="M29" s="9">
        <v>180</v>
      </c>
      <c r="N29" s="9">
        <v>200</v>
      </c>
      <c r="O29" s="9">
        <v>200</v>
      </c>
      <c r="P29" s="9">
        <v>220</v>
      </c>
      <c r="Q29" s="9">
        <v>120</v>
      </c>
      <c r="R29" s="9">
        <v>120</v>
      </c>
      <c r="S29" s="9">
        <v>120</v>
      </c>
      <c r="T29" s="9">
        <v>140</v>
      </c>
      <c r="U29" s="9">
        <v>140</v>
      </c>
      <c r="V29" s="9">
        <v>125</v>
      </c>
      <c r="W29" s="9">
        <v>125</v>
      </c>
      <c r="X29" s="9">
        <v>2339</v>
      </c>
      <c r="Y29" s="10">
        <f t="shared" si="2"/>
        <v>1800</v>
      </c>
      <c r="Z29" s="10"/>
      <c r="AA29" s="27">
        <f t="shared" si="3"/>
        <v>0</v>
      </c>
    </row>
    <row r="30" spans="1:27" ht="15.75" customHeight="1" x14ac:dyDescent="0.25">
      <c r="A30" s="11" t="s">
        <v>45</v>
      </c>
      <c r="B30" s="7">
        <v>3658</v>
      </c>
      <c r="C30" s="8">
        <f t="shared" si="0"/>
        <v>3658</v>
      </c>
      <c r="D30" s="9">
        <f t="shared" ref="D30:E30" si="25">F30+H30+J30</f>
        <v>1792</v>
      </c>
      <c r="E30" s="9">
        <f t="shared" si="25"/>
        <v>1866</v>
      </c>
      <c r="F30" s="9">
        <v>67</v>
      </c>
      <c r="G30" s="9">
        <v>84</v>
      </c>
      <c r="H30" s="9">
        <v>1398</v>
      </c>
      <c r="I30" s="9">
        <v>1432</v>
      </c>
      <c r="J30" s="9">
        <v>327</v>
      </c>
      <c r="K30" s="9">
        <v>350</v>
      </c>
      <c r="L30" s="9">
        <v>215</v>
      </c>
      <c r="M30" s="9">
        <v>313</v>
      </c>
      <c r="N30" s="9">
        <v>321</v>
      </c>
      <c r="O30" s="9">
        <v>358</v>
      </c>
      <c r="P30" s="9">
        <v>346</v>
      </c>
      <c r="Q30" s="9">
        <v>363</v>
      </c>
      <c r="R30" s="9">
        <v>396</v>
      </c>
      <c r="S30" s="9">
        <v>462</v>
      </c>
      <c r="T30" s="9">
        <v>357</v>
      </c>
      <c r="U30" s="9">
        <v>343</v>
      </c>
      <c r="V30" s="9">
        <v>132</v>
      </c>
      <c r="W30" s="9">
        <v>52</v>
      </c>
      <c r="X30" s="9">
        <v>4449</v>
      </c>
      <c r="Y30" s="10">
        <f t="shared" si="2"/>
        <v>3658</v>
      </c>
      <c r="Z30" s="10"/>
      <c r="AA30" s="27">
        <f t="shared" si="3"/>
        <v>0</v>
      </c>
    </row>
    <row r="31" spans="1:27" ht="15.75" customHeight="1" x14ac:dyDescent="0.25">
      <c r="A31" s="11" t="s">
        <v>46</v>
      </c>
      <c r="B31" s="7">
        <v>2706</v>
      </c>
      <c r="C31" s="8">
        <f t="shared" si="0"/>
        <v>2706</v>
      </c>
      <c r="D31" s="9">
        <f t="shared" ref="D31:E31" si="26">F31+H31+J31</f>
        <v>1383</v>
      </c>
      <c r="E31" s="9">
        <f t="shared" si="26"/>
        <v>1323</v>
      </c>
      <c r="F31" s="9">
        <v>57</v>
      </c>
      <c r="G31" s="9">
        <v>53</v>
      </c>
      <c r="H31" s="15">
        <v>1102</v>
      </c>
      <c r="I31" s="15">
        <v>1036</v>
      </c>
      <c r="J31" s="15">
        <v>224</v>
      </c>
      <c r="K31" s="15">
        <v>234</v>
      </c>
      <c r="L31" s="15">
        <v>231</v>
      </c>
      <c r="M31" s="15">
        <v>224</v>
      </c>
      <c r="N31" s="15">
        <v>227</v>
      </c>
      <c r="O31" s="15">
        <v>224</v>
      </c>
      <c r="P31" s="15">
        <v>189</v>
      </c>
      <c r="Q31" s="15">
        <v>241</v>
      </c>
      <c r="R31" s="15">
        <v>220</v>
      </c>
      <c r="S31" s="15">
        <v>243</v>
      </c>
      <c r="T31" s="15">
        <v>245</v>
      </c>
      <c r="U31" s="15">
        <v>217</v>
      </c>
      <c r="V31" s="15">
        <v>223</v>
      </c>
      <c r="W31" s="15">
        <v>222</v>
      </c>
      <c r="X31" s="15">
        <v>3189</v>
      </c>
      <c r="Y31" s="10">
        <f t="shared" si="2"/>
        <v>2706</v>
      </c>
      <c r="Z31" s="29"/>
      <c r="AA31" s="27">
        <f t="shared" si="3"/>
        <v>0</v>
      </c>
    </row>
    <row r="32" spans="1:27" ht="15.75" customHeight="1" x14ac:dyDescent="0.25">
      <c r="A32" s="11" t="s">
        <v>47</v>
      </c>
      <c r="B32" s="7">
        <v>2261</v>
      </c>
      <c r="C32" s="8">
        <f t="shared" si="0"/>
        <v>2261</v>
      </c>
      <c r="D32" s="9">
        <f t="shared" ref="D32:E32" si="27">F32+H32+J32</f>
        <v>1063</v>
      </c>
      <c r="E32" s="9">
        <f t="shared" si="27"/>
        <v>1198</v>
      </c>
      <c r="F32" s="9">
        <v>29</v>
      </c>
      <c r="G32" s="9">
        <v>36</v>
      </c>
      <c r="H32" s="9">
        <v>805</v>
      </c>
      <c r="I32" s="9">
        <v>921</v>
      </c>
      <c r="J32" s="9">
        <v>229</v>
      </c>
      <c r="K32" s="9">
        <v>241</v>
      </c>
      <c r="L32" s="9">
        <v>220</v>
      </c>
      <c r="M32" s="9">
        <v>177</v>
      </c>
      <c r="N32" s="9">
        <v>170</v>
      </c>
      <c r="O32" s="9">
        <v>179</v>
      </c>
      <c r="P32" s="9">
        <v>163</v>
      </c>
      <c r="Q32" s="9">
        <v>189</v>
      </c>
      <c r="R32" s="9">
        <v>194</v>
      </c>
      <c r="S32" s="9">
        <v>193</v>
      </c>
      <c r="T32" s="9">
        <v>199</v>
      </c>
      <c r="U32" s="9">
        <v>214</v>
      </c>
      <c r="V32" s="9">
        <v>182</v>
      </c>
      <c r="W32" s="9">
        <v>181</v>
      </c>
      <c r="X32" s="9">
        <v>2494</v>
      </c>
      <c r="Y32" s="10">
        <f t="shared" si="2"/>
        <v>2261</v>
      </c>
      <c r="Z32" s="10"/>
      <c r="AA32" s="27">
        <f t="shared" si="3"/>
        <v>0</v>
      </c>
    </row>
    <row r="33" spans="1:27" ht="15.75" customHeight="1" x14ac:dyDescent="0.25">
      <c r="A33" s="11" t="s">
        <v>48</v>
      </c>
      <c r="B33" s="7">
        <v>4250</v>
      </c>
      <c r="C33" s="8">
        <f t="shared" si="0"/>
        <v>4250</v>
      </c>
      <c r="D33" s="9">
        <f t="shared" ref="D33:E33" si="28">F33+H33+J33</f>
        <v>2073</v>
      </c>
      <c r="E33" s="9">
        <f t="shared" si="28"/>
        <v>2177</v>
      </c>
      <c r="F33" s="9">
        <v>39</v>
      </c>
      <c r="G33" s="9">
        <v>48</v>
      </c>
      <c r="H33" s="9">
        <v>1579</v>
      </c>
      <c r="I33" s="9">
        <v>1624</v>
      </c>
      <c r="J33" s="9">
        <v>455</v>
      </c>
      <c r="K33" s="9">
        <v>505</v>
      </c>
      <c r="L33" s="9">
        <v>325</v>
      </c>
      <c r="M33" s="9">
        <v>360</v>
      </c>
      <c r="N33" s="9">
        <v>360</v>
      </c>
      <c r="O33" s="9">
        <v>355</v>
      </c>
      <c r="P33" s="9">
        <v>360</v>
      </c>
      <c r="Q33" s="9">
        <v>360</v>
      </c>
      <c r="R33" s="9">
        <v>365</v>
      </c>
      <c r="S33" s="9">
        <v>360</v>
      </c>
      <c r="T33" s="9">
        <v>370</v>
      </c>
      <c r="U33" s="9">
        <v>360</v>
      </c>
      <c r="V33" s="9">
        <v>350</v>
      </c>
      <c r="W33" s="9">
        <v>325</v>
      </c>
      <c r="X33" s="9">
        <v>4504</v>
      </c>
      <c r="Y33" s="10">
        <f t="shared" si="2"/>
        <v>4250</v>
      </c>
      <c r="Z33" s="10"/>
      <c r="AA33" s="27">
        <f t="shared" si="3"/>
        <v>0</v>
      </c>
    </row>
    <row r="34" spans="1:27" ht="15.75" customHeight="1" x14ac:dyDescent="0.25">
      <c r="A34" s="11" t="s">
        <v>49</v>
      </c>
      <c r="B34" s="7">
        <v>1590</v>
      </c>
      <c r="C34" s="8">
        <f t="shared" si="0"/>
        <v>1590</v>
      </c>
      <c r="D34" s="9">
        <f t="shared" ref="D34:E34" si="29">F34+H34+J34</f>
        <v>778</v>
      </c>
      <c r="E34" s="9">
        <f t="shared" si="29"/>
        <v>812</v>
      </c>
      <c r="F34" s="9">
        <v>24</v>
      </c>
      <c r="G34" s="9">
        <v>25</v>
      </c>
      <c r="H34" s="9">
        <v>587</v>
      </c>
      <c r="I34" s="9">
        <v>584</v>
      </c>
      <c r="J34" s="9">
        <v>167</v>
      </c>
      <c r="K34" s="9">
        <v>203</v>
      </c>
      <c r="L34" s="9">
        <v>113</v>
      </c>
      <c r="M34" s="9">
        <v>125</v>
      </c>
      <c r="N34" s="9">
        <v>135</v>
      </c>
      <c r="O34" s="9">
        <v>136</v>
      </c>
      <c r="P34" s="9">
        <v>135</v>
      </c>
      <c r="Q34" s="9">
        <v>135</v>
      </c>
      <c r="R34" s="9">
        <v>135</v>
      </c>
      <c r="S34" s="9">
        <v>136</v>
      </c>
      <c r="T34" s="9">
        <v>135</v>
      </c>
      <c r="U34" s="9">
        <v>135</v>
      </c>
      <c r="V34" s="9">
        <v>135</v>
      </c>
      <c r="W34" s="9">
        <v>135</v>
      </c>
      <c r="X34" s="9">
        <v>1890</v>
      </c>
      <c r="Y34" s="10">
        <f t="shared" si="2"/>
        <v>1590</v>
      </c>
      <c r="Z34" s="10"/>
      <c r="AA34" s="27">
        <f t="shared" si="3"/>
        <v>0</v>
      </c>
    </row>
    <row r="35" spans="1:27" ht="15.75" customHeight="1" x14ac:dyDescent="0.25">
      <c r="A35" s="11" t="s">
        <v>50</v>
      </c>
      <c r="B35" s="7">
        <v>7237</v>
      </c>
      <c r="C35" s="8">
        <f t="shared" si="0"/>
        <v>7237</v>
      </c>
      <c r="D35" s="9">
        <f t="shared" ref="D35:E35" si="30">F35+H35+J35</f>
        <v>3747</v>
      </c>
      <c r="E35" s="9">
        <f t="shared" si="30"/>
        <v>3490</v>
      </c>
      <c r="F35" s="9">
        <v>62</v>
      </c>
      <c r="G35" s="9">
        <v>51</v>
      </c>
      <c r="H35" s="9">
        <v>2943</v>
      </c>
      <c r="I35" s="9">
        <v>2736</v>
      </c>
      <c r="J35" s="9">
        <v>742</v>
      </c>
      <c r="K35" s="9">
        <v>703</v>
      </c>
      <c r="L35" s="9">
        <v>625</v>
      </c>
      <c r="M35" s="9">
        <v>577</v>
      </c>
      <c r="N35" s="9">
        <v>620</v>
      </c>
      <c r="O35" s="9">
        <v>554</v>
      </c>
      <c r="P35" s="9">
        <v>562</v>
      </c>
      <c r="Q35" s="9">
        <v>639</v>
      </c>
      <c r="R35" s="9">
        <v>677</v>
      </c>
      <c r="S35" s="9">
        <v>614</v>
      </c>
      <c r="T35" s="9">
        <v>656</v>
      </c>
      <c r="U35" s="9">
        <v>591</v>
      </c>
      <c r="V35" s="9">
        <v>545</v>
      </c>
      <c r="W35" s="9">
        <v>577</v>
      </c>
      <c r="X35" s="9">
        <v>7958</v>
      </c>
      <c r="Y35" s="10">
        <f t="shared" si="2"/>
        <v>7237</v>
      </c>
      <c r="Z35" s="10"/>
      <c r="AA35" s="27">
        <f t="shared" si="3"/>
        <v>0</v>
      </c>
    </row>
    <row r="36" spans="1:27" ht="15.75" customHeight="1" x14ac:dyDescent="0.25">
      <c r="A36" s="11" t="s">
        <v>51</v>
      </c>
      <c r="B36" s="7">
        <v>2600</v>
      </c>
      <c r="C36" s="8">
        <f t="shared" si="0"/>
        <v>2600</v>
      </c>
      <c r="D36" s="9">
        <f t="shared" ref="D36:E36" si="31">F36+H36+J36</f>
        <v>1246</v>
      </c>
      <c r="E36" s="9">
        <f t="shared" si="31"/>
        <v>1354</v>
      </c>
      <c r="F36" s="9">
        <v>40</v>
      </c>
      <c r="G36" s="9">
        <v>50</v>
      </c>
      <c r="H36" s="9">
        <v>1026</v>
      </c>
      <c r="I36" s="9">
        <v>1084</v>
      </c>
      <c r="J36" s="9">
        <v>180</v>
      </c>
      <c r="K36" s="9">
        <v>220</v>
      </c>
      <c r="L36" s="9">
        <v>90</v>
      </c>
      <c r="M36" s="9">
        <v>180</v>
      </c>
      <c r="N36" s="9">
        <v>250</v>
      </c>
      <c r="O36" s="9">
        <v>250</v>
      </c>
      <c r="P36" s="9">
        <v>230</v>
      </c>
      <c r="Q36" s="9">
        <v>250</v>
      </c>
      <c r="R36" s="9">
        <v>250</v>
      </c>
      <c r="S36" s="9">
        <v>250</v>
      </c>
      <c r="T36" s="9">
        <v>254</v>
      </c>
      <c r="U36" s="9">
        <v>254</v>
      </c>
      <c r="V36" s="9">
        <v>242</v>
      </c>
      <c r="W36" s="9">
        <v>100</v>
      </c>
      <c r="X36" s="9">
        <v>2654</v>
      </c>
      <c r="Y36" s="10">
        <f t="shared" si="2"/>
        <v>2600</v>
      </c>
      <c r="Z36" s="10"/>
      <c r="AA36" s="27">
        <f t="shared" si="3"/>
        <v>0</v>
      </c>
    </row>
    <row r="37" spans="1:27" ht="15.75" customHeight="1" x14ac:dyDescent="0.25">
      <c r="A37" s="11" t="s">
        <v>52</v>
      </c>
      <c r="B37" s="7">
        <v>1588</v>
      </c>
      <c r="C37" s="8">
        <f t="shared" si="0"/>
        <v>1588</v>
      </c>
      <c r="D37" s="9">
        <f t="shared" ref="D37:E37" si="32">F37+H37+J37</f>
        <v>727</v>
      </c>
      <c r="E37" s="9">
        <f t="shared" si="32"/>
        <v>861</v>
      </c>
      <c r="F37" s="9">
        <v>4</v>
      </c>
      <c r="G37" s="9">
        <v>16</v>
      </c>
      <c r="H37" s="9">
        <v>620</v>
      </c>
      <c r="I37" s="9">
        <v>687</v>
      </c>
      <c r="J37" s="9">
        <v>103</v>
      </c>
      <c r="K37" s="9">
        <v>158</v>
      </c>
      <c r="L37" s="9">
        <v>76</v>
      </c>
      <c r="M37" s="9">
        <v>193</v>
      </c>
      <c r="N37" s="9">
        <v>148</v>
      </c>
      <c r="O37" s="9">
        <v>131</v>
      </c>
      <c r="P37" s="9">
        <v>124</v>
      </c>
      <c r="Q37" s="9">
        <v>126</v>
      </c>
      <c r="R37" s="9">
        <v>129</v>
      </c>
      <c r="S37" s="9">
        <v>152</v>
      </c>
      <c r="T37" s="9">
        <v>133</v>
      </c>
      <c r="U37" s="9">
        <v>103</v>
      </c>
      <c r="V37" s="9">
        <v>141</v>
      </c>
      <c r="W37" s="9">
        <v>132</v>
      </c>
      <c r="X37" s="9">
        <v>1607</v>
      </c>
      <c r="Y37" s="10">
        <f t="shared" si="2"/>
        <v>1588</v>
      </c>
      <c r="Z37" s="10"/>
      <c r="AA37" s="27">
        <f t="shared" si="3"/>
        <v>0</v>
      </c>
    </row>
    <row r="38" spans="1:27" ht="15.75" customHeight="1" x14ac:dyDescent="0.25">
      <c r="A38" s="11" t="s">
        <v>53</v>
      </c>
      <c r="B38" s="7">
        <v>6750</v>
      </c>
      <c r="C38" s="8">
        <f t="shared" si="0"/>
        <v>6750</v>
      </c>
      <c r="D38" s="9">
        <f t="shared" ref="D38:E38" si="33">F38+H38+J38</f>
        <v>3267</v>
      </c>
      <c r="E38" s="9">
        <f t="shared" si="33"/>
        <v>3483</v>
      </c>
      <c r="F38" s="9">
        <v>117</v>
      </c>
      <c r="G38" s="9">
        <v>133</v>
      </c>
      <c r="H38" s="9">
        <v>2559</v>
      </c>
      <c r="I38" s="9">
        <v>2702</v>
      </c>
      <c r="J38" s="9">
        <v>591</v>
      </c>
      <c r="K38" s="9">
        <v>648</v>
      </c>
      <c r="L38" s="9">
        <v>500</v>
      </c>
      <c r="M38" s="9">
        <v>560</v>
      </c>
      <c r="N38" s="9">
        <v>620</v>
      </c>
      <c r="O38" s="9">
        <v>570</v>
      </c>
      <c r="P38" s="9">
        <v>570</v>
      </c>
      <c r="Q38" s="9">
        <v>550</v>
      </c>
      <c r="R38" s="9">
        <v>570</v>
      </c>
      <c r="S38" s="9">
        <v>570</v>
      </c>
      <c r="T38" s="9">
        <v>620</v>
      </c>
      <c r="U38" s="9">
        <v>620</v>
      </c>
      <c r="V38" s="9">
        <v>570</v>
      </c>
      <c r="W38" s="9">
        <v>430</v>
      </c>
      <c r="X38" s="9">
        <v>7600</v>
      </c>
      <c r="Y38" s="10">
        <f t="shared" si="2"/>
        <v>6750</v>
      </c>
      <c r="Z38" s="10"/>
      <c r="AA38" s="27">
        <f t="shared" si="3"/>
        <v>0</v>
      </c>
    </row>
    <row r="39" spans="1:27" ht="15.75" customHeight="1" x14ac:dyDescent="0.25">
      <c r="A39" s="11" t="s">
        <v>54</v>
      </c>
      <c r="B39" s="7">
        <v>1875</v>
      </c>
      <c r="C39" s="8">
        <f t="shared" si="0"/>
        <v>1875</v>
      </c>
      <c r="D39" s="9">
        <f t="shared" ref="D39:E39" si="34">F39+H39+J39</f>
        <v>944</v>
      </c>
      <c r="E39" s="9">
        <f t="shared" si="34"/>
        <v>931</v>
      </c>
      <c r="F39" s="9"/>
      <c r="G39" s="9"/>
      <c r="H39" s="9">
        <v>794</v>
      </c>
      <c r="I39" s="9">
        <v>786</v>
      </c>
      <c r="J39" s="9">
        <v>150</v>
      </c>
      <c r="K39" s="9">
        <v>145</v>
      </c>
      <c r="L39" s="9">
        <v>121</v>
      </c>
      <c r="M39" s="9">
        <v>161</v>
      </c>
      <c r="N39" s="9">
        <v>163</v>
      </c>
      <c r="O39" s="9">
        <v>156</v>
      </c>
      <c r="P39" s="9">
        <v>155</v>
      </c>
      <c r="Q39" s="9">
        <v>158</v>
      </c>
      <c r="R39" s="9">
        <v>162</v>
      </c>
      <c r="S39" s="9">
        <v>148</v>
      </c>
      <c r="T39" s="9">
        <v>165</v>
      </c>
      <c r="U39" s="9">
        <v>163</v>
      </c>
      <c r="V39" s="9">
        <v>169</v>
      </c>
      <c r="W39" s="9">
        <v>154</v>
      </c>
      <c r="X39" s="9">
        <v>2537</v>
      </c>
      <c r="Y39" s="10">
        <f t="shared" si="2"/>
        <v>1875</v>
      </c>
      <c r="Z39" s="10"/>
      <c r="AA39" s="27">
        <f t="shared" si="3"/>
        <v>0</v>
      </c>
    </row>
    <row r="40" spans="1:27" ht="15.75" customHeight="1" x14ac:dyDescent="0.25">
      <c r="A40" s="11" t="s">
        <v>55</v>
      </c>
      <c r="B40" s="7">
        <v>7628</v>
      </c>
      <c r="C40" s="8">
        <f t="shared" si="0"/>
        <v>7628</v>
      </c>
      <c r="D40" s="9">
        <f t="shared" ref="D40:E40" si="35">F40+H40+J40</f>
        <v>3775</v>
      </c>
      <c r="E40" s="9">
        <f t="shared" si="35"/>
        <v>3853</v>
      </c>
      <c r="F40" s="9">
        <v>120</v>
      </c>
      <c r="G40" s="9">
        <v>122</v>
      </c>
      <c r="H40" s="9">
        <v>2976</v>
      </c>
      <c r="I40" s="9">
        <v>3044</v>
      </c>
      <c r="J40" s="9">
        <v>679</v>
      </c>
      <c r="K40" s="9">
        <v>687</v>
      </c>
      <c r="L40" s="9">
        <v>600</v>
      </c>
      <c r="M40" s="9">
        <v>600</v>
      </c>
      <c r="N40" s="9">
        <v>700</v>
      </c>
      <c r="O40" s="9">
        <v>700</v>
      </c>
      <c r="P40" s="9">
        <v>650</v>
      </c>
      <c r="Q40" s="9">
        <v>650</v>
      </c>
      <c r="R40" s="9">
        <v>700</v>
      </c>
      <c r="S40" s="9">
        <v>700</v>
      </c>
      <c r="T40" s="9">
        <v>600</v>
      </c>
      <c r="U40" s="9">
        <v>628</v>
      </c>
      <c r="V40" s="9">
        <v>600</v>
      </c>
      <c r="W40" s="9">
        <v>500</v>
      </c>
      <c r="X40" s="30">
        <v>7628</v>
      </c>
      <c r="Y40" s="10">
        <f t="shared" si="2"/>
        <v>7628</v>
      </c>
      <c r="Z40" s="10"/>
      <c r="AA40" s="27">
        <f t="shared" si="3"/>
        <v>0</v>
      </c>
    </row>
    <row r="41" spans="1:27" ht="15.75" customHeight="1" x14ac:dyDescent="0.25">
      <c r="A41" s="11" t="s">
        <v>56</v>
      </c>
      <c r="B41" s="7">
        <v>3100</v>
      </c>
      <c r="C41" s="8">
        <f t="shared" si="0"/>
        <v>3100</v>
      </c>
      <c r="D41" s="9">
        <f t="shared" ref="D41:E41" si="36">F41+H41+J41</f>
        <v>1528</v>
      </c>
      <c r="E41" s="9">
        <f t="shared" si="36"/>
        <v>1572</v>
      </c>
      <c r="F41" s="9">
        <v>48</v>
      </c>
      <c r="G41" s="9">
        <v>45</v>
      </c>
      <c r="H41" s="9">
        <v>1154</v>
      </c>
      <c r="I41" s="9">
        <v>1172</v>
      </c>
      <c r="J41" s="9">
        <v>326</v>
      </c>
      <c r="K41" s="9">
        <v>355</v>
      </c>
      <c r="L41" s="9">
        <v>248</v>
      </c>
      <c r="M41" s="9">
        <v>256</v>
      </c>
      <c r="N41" s="9">
        <v>268</v>
      </c>
      <c r="O41" s="9">
        <v>249</v>
      </c>
      <c r="P41" s="9">
        <v>264</v>
      </c>
      <c r="Q41" s="9">
        <v>254</v>
      </c>
      <c r="R41" s="9">
        <v>251</v>
      </c>
      <c r="S41" s="9">
        <v>259</v>
      </c>
      <c r="T41" s="9">
        <v>262</v>
      </c>
      <c r="U41" s="9">
        <v>276</v>
      </c>
      <c r="V41" s="9">
        <v>261</v>
      </c>
      <c r="W41" s="9">
        <v>252</v>
      </c>
      <c r="X41" s="9">
        <v>3759</v>
      </c>
      <c r="Y41" s="10">
        <f t="shared" si="2"/>
        <v>3100</v>
      </c>
      <c r="Z41" s="10"/>
      <c r="AA41" s="27">
        <f t="shared" si="3"/>
        <v>0</v>
      </c>
    </row>
    <row r="42" spans="1:27" ht="15.75" customHeight="1" x14ac:dyDescent="0.25">
      <c r="A42" s="11" t="s">
        <v>57</v>
      </c>
      <c r="B42" s="7">
        <v>4355</v>
      </c>
      <c r="C42" s="8">
        <f t="shared" si="0"/>
        <v>4355</v>
      </c>
      <c r="D42" s="9">
        <f t="shared" ref="D42:E42" si="37">F42+H42+J42</f>
        <v>2112</v>
      </c>
      <c r="E42" s="9">
        <f t="shared" si="37"/>
        <v>2243</v>
      </c>
      <c r="F42" s="15">
        <v>73</v>
      </c>
      <c r="G42" s="15">
        <v>72</v>
      </c>
      <c r="H42" s="15">
        <v>1637</v>
      </c>
      <c r="I42" s="15">
        <v>1750</v>
      </c>
      <c r="J42" s="15">
        <v>402</v>
      </c>
      <c r="K42" s="15">
        <v>421</v>
      </c>
      <c r="L42" s="15">
        <v>311</v>
      </c>
      <c r="M42" s="15">
        <v>345</v>
      </c>
      <c r="N42" s="15">
        <v>369</v>
      </c>
      <c r="O42" s="15">
        <v>378</v>
      </c>
      <c r="P42" s="15">
        <v>362</v>
      </c>
      <c r="Q42" s="15">
        <v>365</v>
      </c>
      <c r="R42" s="15">
        <v>370</v>
      </c>
      <c r="S42" s="15">
        <v>354</v>
      </c>
      <c r="T42" s="15">
        <v>357</v>
      </c>
      <c r="U42" s="15">
        <v>375</v>
      </c>
      <c r="V42" s="15">
        <v>386</v>
      </c>
      <c r="W42" s="15">
        <v>383</v>
      </c>
      <c r="X42" s="15">
        <v>4889</v>
      </c>
      <c r="Y42" s="10">
        <f t="shared" si="2"/>
        <v>4355</v>
      </c>
      <c r="Z42" s="31"/>
      <c r="AA42" s="27">
        <f t="shared" si="3"/>
        <v>0</v>
      </c>
    </row>
    <row r="43" spans="1:27" ht="15.75" customHeight="1" x14ac:dyDescent="0.25">
      <c r="A43" s="11" t="s">
        <v>58</v>
      </c>
      <c r="B43" s="7">
        <v>1070</v>
      </c>
      <c r="C43" s="8">
        <f t="shared" si="0"/>
        <v>1070</v>
      </c>
      <c r="D43" s="9">
        <f t="shared" ref="D43:E43" si="38">F43+H43+J43</f>
        <v>504</v>
      </c>
      <c r="E43" s="9">
        <f t="shared" si="38"/>
        <v>566</v>
      </c>
      <c r="F43" s="12">
        <v>13</v>
      </c>
      <c r="G43" s="12">
        <v>17</v>
      </c>
      <c r="H43" s="12">
        <v>375</v>
      </c>
      <c r="I43" s="12">
        <v>410</v>
      </c>
      <c r="J43" s="12">
        <v>116</v>
      </c>
      <c r="K43" s="12">
        <v>139</v>
      </c>
      <c r="L43" s="12">
        <v>93</v>
      </c>
      <c r="M43" s="12">
        <v>78</v>
      </c>
      <c r="N43" s="12">
        <v>89</v>
      </c>
      <c r="O43" s="12">
        <v>112</v>
      </c>
      <c r="P43" s="12">
        <v>70</v>
      </c>
      <c r="Q43" s="12">
        <v>85</v>
      </c>
      <c r="R43" s="12">
        <v>89</v>
      </c>
      <c r="S43" s="12">
        <v>90</v>
      </c>
      <c r="T43" s="12">
        <v>88</v>
      </c>
      <c r="U43" s="12">
        <v>101</v>
      </c>
      <c r="V43" s="12">
        <v>99</v>
      </c>
      <c r="W43" s="12">
        <v>76</v>
      </c>
      <c r="X43" s="12">
        <v>1270</v>
      </c>
      <c r="Y43" s="10">
        <f t="shared" si="2"/>
        <v>1070</v>
      </c>
      <c r="Z43" s="10"/>
      <c r="AA43" s="27">
        <f t="shared" si="3"/>
        <v>0</v>
      </c>
    </row>
    <row r="44" spans="1:27" ht="15.75" customHeight="1" x14ac:dyDescent="0.25">
      <c r="A44" s="11" t="s">
        <v>59</v>
      </c>
      <c r="B44" s="7">
        <v>1610</v>
      </c>
      <c r="C44" s="8">
        <f t="shared" si="0"/>
        <v>1610</v>
      </c>
      <c r="D44" s="9">
        <f t="shared" ref="D44:E44" si="39">F44+H44+J44</f>
        <v>782</v>
      </c>
      <c r="E44" s="9">
        <f t="shared" si="39"/>
        <v>828</v>
      </c>
      <c r="F44" s="9">
        <v>28</v>
      </c>
      <c r="G44" s="9">
        <v>34</v>
      </c>
      <c r="H44" s="9">
        <v>620</v>
      </c>
      <c r="I44" s="9">
        <v>648</v>
      </c>
      <c r="J44" s="9">
        <v>134</v>
      </c>
      <c r="K44" s="9">
        <v>146</v>
      </c>
      <c r="L44" s="9">
        <v>110</v>
      </c>
      <c r="M44" s="9">
        <v>110</v>
      </c>
      <c r="N44" s="9">
        <v>120</v>
      </c>
      <c r="O44" s="9">
        <v>140</v>
      </c>
      <c r="P44" s="9">
        <v>150</v>
      </c>
      <c r="Q44" s="9">
        <v>160</v>
      </c>
      <c r="R44" s="9">
        <v>160</v>
      </c>
      <c r="S44" s="9">
        <v>150</v>
      </c>
      <c r="T44" s="9">
        <v>140</v>
      </c>
      <c r="U44" s="9">
        <v>120</v>
      </c>
      <c r="V44" s="9">
        <v>120</v>
      </c>
      <c r="W44" s="9">
        <v>130</v>
      </c>
      <c r="X44" s="9">
        <v>2055</v>
      </c>
      <c r="Y44" s="10">
        <f t="shared" si="2"/>
        <v>1610</v>
      </c>
      <c r="Z44" s="10"/>
      <c r="AA44" s="27">
        <f t="shared" si="3"/>
        <v>0</v>
      </c>
    </row>
    <row r="45" spans="1:27" ht="28.5" customHeight="1" x14ac:dyDescent="0.25">
      <c r="A45" s="11" t="s">
        <v>60</v>
      </c>
      <c r="B45" s="7">
        <v>2570</v>
      </c>
      <c r="C45" s="8">
        <f t="shared" si="0"/>
        <v>2570</v>
      </c>
      <c r="D45" s="9">
        <f t="shared" ref="D45:E45" si="40">F45+H45+J45</f>
        <v>1273</v>
      </c>
      <c r="E45" s="9">
        <f t="shared" si="40"/>
        <v>1297</v>
      </c>
      <c r="F45" s="9">
        <v>38</v>
      </c>
      <c r="G45" s="9">
        <v>37</v>
      </c>
      <c r="H45" s="9">
        <v>935</v>
      </c>
      <c r="I45" s="9">
        <v>948</v>
      </c>
      <c r="J45" s="9">
        <v>300</v>
      </c>
      <c r="K45" s="9">
        <v>312</v>
      </c>
      <c r="L45" s="9">
        <v>190</v>
      </c>
      <c r="M45" s="9">
        <v>216</v>
      </c>
      <c r="N45" s="9">
        <v>226</v>
      </c>
      <c r="O45" s="9">
        <v>227</v>
      </c>
      <c r="P45" s="9">
        <v>224</v>
      </c>
      <c r="Q45" s="9">
        <v>210</v>
      </c>
      <c r="R45" s="9">
        <v>209</v>
      </c>
      <c r="S45" s="9">
        <v>206</v>
      </c>
      <c r="T45" s="9">
        <v>214</v>
      </c>
      <c r="U45" s="9">
        <v>214</v>
      </c>
      <c r="V45" s="9">
        <v>218</v>
      </c>
      <c r="W45" s="9">
        <v>216</v>
      </c>
      <c r="X45" s="9">
        <v>2900</v>
      </c>
      <c r="Y45" s="10">
        <f t="shared" si="2"/>
        <v>2570</v>
      </c>
      <c r="Z45" s="27"/>
      <c r="AA45" s="27">
        <f t="shared" si="3"/>
        <v>0</v>
      </c>
    </row>
    <row r="46" spans="1:27" ht="15.75" customHeight="1" x14ac:dyDescent="0.25">
      <c r="A46" s="11" t="s">
        <v>61</v>
      </c>
      <c r="B46" s="7">
        <v>40581</v>
      </c>
      <c r="C46" s="8">
        <f t="shared" si="0"/>
        <v>40581</v>
      </c>
      <c r="D46" s="9">
        <f t="shared" ref="D46:E46" si="41">F46+H46+J46</f>
        <v>19844</v>
      </c>
      <c r="E46" s="9">
        <f t="shared" si="41"/>
        <v>20737</v>
      </c>
      <c r="F46" s="15">
        <v>728</v>
      </c>
      <c r="G46" s="15">
        <v>719</v>
      </c>
      <c r="H46" s="15">
        <v>15292</v>
      </c>
      <c r="I46" s="15">
        <v>16217</v>
      </c>
      <c r="J46" s="15">
        <v>3824</v>
      </c>
      <c r="K46" s="15">
        <v>3801</v>
      </c>
      <c r="L46" s="15">
        <v>3174</v>
      </c>
      <c r="M46" s="15">
        <v>3321</v>
      </c>
      <c r="N46" s="15">
        <v>3882</v>
      </c>
      <c r="O46" s="15">
        <v>3882</v>
      </c>
      <c r="P46" s="15">
        <v>3785</v>
      </c>
      <c r="Q46" s="15">
        <v>3099</v>
      </c>
      <c r="R46" s="15">
        <v>2754</v>
      </c>
      <c r="S46" s="15">
        <v>2850</v>
      </c>
      <c r="T46" s="15">
        <v>3688</v>
      </c>
      <c r="U46" s="15">
        <v>3621</v>
      </c>
      <c r="V46" s="15">
        <v>3531</v>
      </c>
      <c r="W46" s="15">
        <v>2994</v>
      </c>
      <c r="X46" s="15">
        <v>55403</v>
      </c>
      <c r="Y46" s="10">
        <f t="shared" si="2"/>
        <v>40581</v>
      </c>
      <c r="Z46" s="27"/>
      <c r="AA46" s="27">
        <f t="shared" si="3"/>
        <v>0</v>
      </c>
    </row>
    <row r="47" spans="1:27" ht="15.75" customHeight="1" x14ac:dyDescent="0.25">
      <c r="A47" s="11" t="s">
        <v>62</v>
      </c>
      <c r="B47" s="7">
        <v>32500</v>
      </c>
      <c r="C47" s="8">
        <f t="shared" si="0"/>
        <v>32500</v>
      </c>
      <c r="D47" s="9">
        <f t="shared" ref="D47:E47" si="42">F47+H47+J47</f>
        <v>15828</v>
      </c>
      <c r="E47" s="9">
        <f t="shared" si="42"/>
        <v>16672</v>
      </c>
      <c r="F47" s="9">
        <v>615</v>
      </c>
      <c r="G47" s="9">
        <v>638</v>
      </c>
      <c r="H47" s="9">
        <v>12355</v>
      </c>
      <c r="I47" s="9">
        <v>13095</v>
      </c>
      <c r="J47" s="9">
        <v>2858</v>
      </c>
      <c r="K47" s="9">
        <v>2939</v>
      </c>
      <c r="L47" s="9">
        <v>2500</v>
      </c>
      <c r="M47" s="9">
        <v>2900</v>
      </c>
      <c r="N47" s="9">
        <v>3000</v>
      </c>
      <c r="O47" s="9">
        <v>3000</v>
      </c>
      <c r="P47" s="9">
        <v>2600</v>
      </c>
      <c r="Q47" s="9">
        <v>2400</v>
      </c>
      <c r="R47" s="9">
        <v>2300</v>
      </c>
      <c r="S47" s="9">
        <v>2300</v>
      </c>
      <c r="T47" s="9">
        <v>3000</v>
      </c>
      <c r="U47" s="9">
        <v>3100</v>
      </c>
      <c r="V47" s="9">
        <v>2950</v>
      </c>
      <c r="W47" s="9">
        <v>2450</v>
      </c>
      <c r="X47" s="9">
        <v>41858</v>
      </c>
      <c r="Y47" s="10">
        <f t="shared" si="2"/>
        <v>32500</v>
      </c>
      <c r="Z47" s="10"/>
      <c r="AA47" s="27">
        <f t="shared" si="3"/>
        <v>0</v>
      </c>
    </row>
    <row r="48" spans="1:27" ht="15.75" customHeight="1" x14ac:dyDescent="0.25">
      <c r="A48" s="11" t="s">
        <v>63</v>
      </c>
      <c r="B48" s="7">
        <v>5997</v>
      </c>
      <c r="C48" s="8">
        <f t="shared" si="0"/>
        <v>5997</v>
      </c>
      <c r="D48" s="9">
        <f t="shared" ref="D48:E48" si="43">F48+H48+J48</f>
        <v>2878</v>
      </c>
      <c r="E48" s="9">
        <f t="shared" si="43"/>
        <v>3119</v>
      </c>
      <c r="F48" s="9">
        <v>68</v>
      </c>
      <c r="G48" s="9">
        <v>86</v>
      </c>
      <c r="H48" s="9">
        <v>2451</v>
      </c>
      <c r="I48" s="9">
        <v>2665</v>
      </c>
      <c r="J48" s="9">
        <v>359</v>
      </c>
      <c r="K48" s="9">
        <v>368</v>
      </c>
      <c r="L48" s="9">
        <v>471</v>
      </c>
      <c r="M48" s="9">
        <v>441</v>
      </c>
      <c r="N48" s="9">
        <v>477</v>
      </c>
      <c r="O48" s="9">
        <v>510</v>
      </c>
      <c r="P48" s="9">
        <v>545</v>
      </c>
      <c r="Q48" s="9">
        <v>452</v>
      </c>
      <c r="R48" s="9">
        <v>457</v>
      </c>
      <c r="S48" s="9">
        <v>453</v>
      </c>
      <c r="T48" s="9">
        <v>547</v>
      </c>
      <c r="U48" s="9">
        <v>556</v>
      </c>
      <c r="V48" s="9">
        <v>546</v>
      </c>
      <c r="W48" s="9">
        <v>542</v>
      </c>
      <c r="X48" s="9">
        <v>6997</v>
      </c>
      <c r="Y48" s="10">
        <f t="shared" si="2"/>
        <v>5997</v>
      </c>
      <c r="Z48" s="10"/>
      <c r="AA48" s="27">
        <f t="shared" si="3"/>
        <v>0</v>
      </c>
    </row>
    <row r="49" spans="1:27" ht="15.75" customHeight="1" x14ac:dyDescent="0.25">
      <c r="A49" s="11" t="s">
        <v>64</v>
      </c>
      <c r="B49" s="7">
        <v>4910</v>
      </c>
      <c r="C49" s="8">
        <f t="shared" si="0"/>
        <v>4910</v>
      </c>
      <c r="D49" s="9">
        <f t="shared" ref="D49:E49" si="44">F49+H49+J49</f>
        <v>2462</v>
      </c>
      <c r="E49" s="9">
        <f t="shared" si="44"/>
        <v>2448</v>
      </c>
      <c r="F49" s="12">
        <v>63</v>
      </c>
      <c r="G49" s="12">
        <v>87</v>
      </c>
      <c r="H49" s="12">
        <v>2013</v>
      </c>
      <c r="I49" s="12">
        <v>1979</v>
      </c>
      <c r="J49" s="12">
        <v>386</v>
      </c>
      <c r="K49" s="12">
        <v>382</v>
      </c>
      <c r="L49" s="12">
        <v>370</v>
      </c>
      <c r="M49" s="12">
        <v>380</v>
      </c>
      <c r="N49" s="12">
        <v>410</v>
      </c>
      <c r="O49" s="12">
        <v>410</v>
      </c>
      <c r="P49" s="12">
        <v>470</v>
      </c>
      <c r="Q49" s="12">
        <v>440</v>
      </c>
      <c r="R49" s="12">
        <v>380</v>
      </c>
      <c r="S49" s="12">
        <v>390</v>
      </c>
      <c r="T49" s="12">
        <v>480</v>
      </c>
      <c r="U49" s="12">
        <v>400</v>
      </c>
      <c r="V49" s="12">
        <v>400</v>
      </c>
      <c r="W49" s="12">
        <v>380</v>
      </c>
      <c r="X49" s="12">
        <v>5700</v>
      </c>
      <c r="Y49" s="10">
        <f t="shared" si="2"/>
        <v>4910</v>
      </c>
      <c r="Z49" s="10"/>
      <c r="AA49" s="27">
        <f t="shared" si="3"/>
        <v>0</v>
      </c>
    </row>
    <row r="50" spans="1:27" ht="15.75" customHeight="1" x14ac:dyDescent="0.25">
      <c r="A50" s="11" t="s">
        <v>65</v>
      </c>
      <c r="B50" s="7">
        <v>9858</v>
      </c>
      <c r="C50" s="8">
        <f t="shared" si="0"/>
        <v>9858</v>
      </c>
      <c r="D50" s="9">
        <f t="shared" ref="D50:E50" si="45">F50+H50+J50</f>
        <v>4704</v>
      </c>
      <c r="E50" s="9">
        <f t="shared" si="45"/>
        <v>5154</v>
      </c>
      <c r="F50" s="9">
        <v>80</v>
      </c>
      <c r="G50" s="9">
        <v>80</v>
      </c>
      <c r="H50" s="9">
        <v>3669</v>
      </c>
      <c r="I50" s="9">
        <v>3980</v>
      </c>
      <c r="J50" s="9">
        <v>955</v>
      </c>
      <c r="K50" s="9">
        <v>1094</v>
      </c>
      <c r="L50" s="9">
        <v>500</v>
      </c>
      <c r="M50" s="9">
        <v>1050</v>
      </c>
      <c r="N50" s="9">
        <v>1050</v>
      </c>
      <c r="O50" s="9">
        <v>1050</v>
      </c>
      <c r="P50" s="9">
        <v>1050</v>
      </c>
      <c r="Q50" s="9">
        <v>550</v>
      </c>
      <c r="R50" s="9">
        <v>550</v>
      </c>
      <c r="S50" s="9">
        <v>550</v>
      </c>
      <c r="T50" s="9">
        <v>1050</v>
      </c>
      <c r="U50" s="9">
        <v>1050</v>
      </c>
      <c r="V50" s="9">
        <v>1050</v>
      </c>
      <c r="W50" s="9">
        <v>358</v>
      </c>
      <c r="X50" s="9">
        <v>10045</v>
      </c>
      <c r="Y50" s="10">
        <f t="shared" si="2"/>
        <v>9858</v>
      </c>
      <c r="Z50" s="10"/>
      <c r="AA50" s="27">
        <f t="shared" si="3"/>
        <v>0</v>
      </c>
    </row>
    <row r="51" spans="1:27" ht="15.75" customHeight="1" x14ac:dyDescent="0.25">
      <c r="A51" s="11" t="s">
        <v>66</v>
      </c>
      <c r="B51" s="7">
        <v>18894</v>
      </c>
      <c r="C51" s="8">
        <f t="shared" si="0"/>
        <v>18894</v>
      </c>
      <c r="D51" s="9">
        <f t="shared" ref="D51:E51" si="46">F51+H51+J51</f>
        <v>10271</v>
      </c>
      <c r="E51" s="9">
        <f t="shared" si="46"/>
        <v>8623</v>
      </c>
      <c r="F51" s="9">
        <f>127+92+88</f>
        <v>307</v>
      </c>
      <c r="G51" s="9">
        <f>193+97+72</f>
        <v>362</v>
      </c>
      <c r="H51" s="9">
        <f>7879+210-27</f>
        <v>8062</v>
      </c>
      <c r="I51" s="9">
        <f>6941+209-27</f>
        <v>7123</v>
      </c>
      <c r="J51" s="9">
        <v>1902</v>
      </c>
      <c r="K51" s="9">
        <v>1138</v>
      </c>
      <c r="L51" s="9">
        <v>1575</v>
      </c>
      <c r="M51" s="9">
        <v>1625</v>
      </c>
      <c r="N51" s="9">
        <v>1625</v>
      </c>
      <c r="O51" s="9">
        <v>1675</v>
      </c>
      <c r="P51" s="9">
        <v>1650</v>
      </c>
      <c r="Q51" s="9">
        <v>1644</v>
      </c>
      <c r="R51" s="9">
        <v>1575</v>
      </c>
      <c r="S51" s="9">
        <v>1575</v>
      </c>
      <c r="T51" s="9">
        <v>1525</v>
      </c>
      <c r="U51" s="9">
        <v>1500</v>
      </c>
      <c r="V51" s="9">
        <v>1500</v>
      </c>
      <c r="W51" s="9">
        <v>1425</v>
      </c>
      <c r="X51" s="9">
        <v>21000</v>
      </c>
      <c r="Y51" s="10">
        <f t="shared" si="2"/>
        <v>18894</v>
      </c>
      <c r="Z51" s="10"/>
      <c r="AA51" s="27">
        <f t="shared" si="3"/>
        <v>0</v>
      </c>
    </row>
    <row r="52" spans="1:27" ht="15.75" customHeight="1" x14ac:dyDescent="0.25">
      <c r="A52" s="17" t="s">
        <v>67</v>
      </c>
      <c r="B52" s="7">
        <v>36507</v>
      </c>
      <c r="C52" s="8">
        <f t="shared" si="0"/>
        <v>36507</v>
      </c>
      <c r="D52" s="9">
        <f t="shared" ref="D52:E52" si="47">F52+H52+J52</f>
        <v>18026</v>
      </c>
      <c r="E52" s="9">
        <f t="shared" si="47"/>
        <v>18481</v>
      </c>
      <c r="F52" s="9">
        <v>1356</v>
      </c>
      <c r="G52" s="9">
        <v>1412</v>
      </c>
      <c r="H52" s="9">
        <v>14466</v>
      </c>
      <c r="I52" s="9">
        <v>14871</v>
      </c>
      <c r="J52" s="9">
        <v>2204</v>
      </c>
      <c r="K52" s="9">
        <v>2198</v>
      </c>
      <c r="L52" s="9">
        <v>2759</v>
      </c>
      <c r="M52" s="9">
        <v>3068</v>
      </c>
      <c r="N52" s="9">
        <v>3278</v>
      </c>
      <c r="O52" s="9">
        <v>3471</v>
      </c>
      <c r="P52" s="9">
        <v>3096</v>
      </c>
      <c r="Q52" s="9">
        <v>2773</v>
      </c>
      <c r="R52" s="9">
        <v>2860</v>
      </c>
      <c r="S52" s="9">
        <v>3082</v>
      </c>
      <c r="T52" s="9">
        <v>3446</v>
      </c>
      <c r="U52" s="9">
        <v>3409</v>
      </c>
      <c r="V52" s="9">
        <v>3214</v>
      </c>
      <c r="W52" s="9">
        <v>2051</v>
      </c>
      <c r="X52" s="9">
        <v>43056</v>
      </c>
      <c r="Y52" s="10">
        <f t="shared" si="2"/>
        <v>36507</v>
      </c>
      <c r="Z52" s="10"/>
      <c r="AA52" s="27">
        <f t="shared" si="3"/>
        <v>0</v>
      </c>
    </row>
    <row r="53" spans="1:27" ht="15.75" customHeight="1" x14ac:dyDescent="0.25">
      <c r="A53" s="13" t="s">
        <v>68</v>
      </c>
      <c r="B53" s="14">
        <v>38329</v>
      </c>
      <c r="C53" s="8">
        <f t="shared" si="0"/>
        <v>38329</v>
      </c>
      <c r="D53" s="9">
        <f t="shared" ref="D53:E53" si="48">F53+H53+J53</f>
        <v>18841</v>
      </c>
      <c r="E53" s="9">
        <f t="shared" si="48"/>
        <v>19488</v>
      </c>
      <c r="F53" s="32">
        <v>688</v>
      </c>
      <c r="G53" s="32">
        <v>713</v>
      </c>
      <c r="H53" s="32">
        <v>15416</v>
      </c>
      <c r="I53" s="32">
        <v>15589</v>
      </c>
      <c r="J53" s="32">
        <v>2737</v>
      </c>
      <c r="K53" s="32">
        <v>3186</v>
      </c>
      <c r="L53" s="32">
        <v>2630</v>
      </c>
      <c r="M53" s="32">
        <v>3465</v>
      </c>
      <c r="N53" s="32">
        <v>3710</v>
      </c>
      <c r="O53" s="32">
        <v>3850</v>
      </c>
      <c r="P53" s="32">
        <v>3340</v>
      </c>
      <c r="Q53" s="32">
        <v>3168</v>
      </c>
      <c r="R53" s="32">
        <v>3145</v>
      </c>
      <c r="S53" s="32">
        <v>3110</v>
      </c>
      <c r="T53" s="32">
        <v>4050</v>
      </c>
      <c r="U53" s="32">
        <v>3831</v>
      </c>
      <c r="V53" s="32">
        <v>2525</v>
      </c>
      <c r="W53" s="32">
        <v>1505</v>
      </c>
      <c r="X53" s="12">
        <v>45535</v>
      </c>
      <c r="Y53" s="10">
        <f t="shared" si="2"/>
        <v>38329</v>
      </c>
      <c r="Z53" s="10"/>
      <c r="AA53" s="27">
        <f t="shared" si="3"/>
        <v>0</v>
      </c>
    </row>
    <row r="54" spans="1:27" ht="32.25" customHeight="1" x14ac:dyDescent="0.25">
      <c r="A54" s="11" t="s">
        <v>69</v>
      </c>
      <c r="B54" s="7">
        <v>11765</v>
      </c>
      <c r="C54" s="8">
        <f t="shared" si="0"/>
        <v>11765</v>
      </c>
      <c r="D54" s="9">
        <f t="shared" ref="D54:E54" si="49">F54+H54+J54</f>
        <v>5814</v>
      </c>
      <c r="E54" s="9">
        <f t="shared" si="49"/>
        <v>5951</v>
      </c>
      <c r="F54" s="9">
        <v>226</v>
      </c>
      <c r="G54" s="9">
        <v>244</v>
      </c>
      <c r="H54" s="9">
        <v>4405</v>
      </c>
      <c r="I54" s="9">
        <v>4483</v>
      </c>
      <c r="J54" s="9">
        <v>1183</v>
      </c>
      <c r="K54" s="9">
        <v>1224</v>
      </c>
      <c r="L54" s="9">
        <v>884</v>
      </c>
      <c r="M54" s="9">
        <v>945</v>
      </c>
      <c r="N54" s="9">
        <v>954</v>
      </c>
      <c r="O54" s="9">
        <v>975</v>
      </c>
      <c r="P54" s="9">
        <v>1010</v>
      </c>
      <c r="Q54" s="9">
        <v>1048</v>
      </c>
      <c r="R54" s="9">
        <v>1084</v>
      </c>
      <c r="S54" s="9">
        <v>1112</v>
      </c>
      <c r="T54" s="9">
        <v>981</v>
      </c>
      <c r="U54" s="9">
        <v>959</v>
      </c>
      <c r="V54" s="9">
        <v>923</v>
      </c>
      <c r="W54" s="9">
        <v>890</v>
      </c>
      <c r="X54" s="9">
        <v>12288</v>
      </c>
      <c r="Y54" s="10">
        <f t="shared" si="2"/>
        <v>11765</v>
      </c>
      <c r="Z54" s="10"/>
      <c r="AA54" s="27">
        <f t="shared" si="3"/>
        <v>0</v>
      </c>
    </row>
    <row r="55" spans="1:27" ht="43.5" customHeight="1" x14ac:dyDescent="0.25">
      <c r="A55" s="11" t="s">
        <v>70</v>
      </c>
      <c r="B55" s="7">
        <v>2094</v>
      </c>
      <c r="C55" s="8">
        <f t="shared" si="0"/>
        <v>2094</v>
      </c>
      <c r="D55" s="9">
        <f t="shared" ref="D55:E55" si="50">F55+H55+J55</f>
        <v>1051</v>
      </c>
      <c r="E55" s="9">
        <f t="shared" si="50"/>
        <v>1043</v>
      </c>
      <c r="F55" s="9"/>
      <c r="G55" s="9"/>
      <c r="H55" s="9">
        <v>883</v>
      </c>
      <c r="I55" s="9">
        <v>853</v>
      </c>
      <c r="J55" s="9">
        <v>168</v>
      </c>
      <c r="K55" s="9">
        <v>190</v>
      </c>
      <c r="L55" s="9">
        <v>176</v>
      </c>
      <c r="M55" s="9">
        <v>163</v>
      </c>
      <c r="N55" s="9">
        <v>190</v>
      </c>
      <c r="O55" s="9">
        <v>181</v>
      </c>
      <c r="P55" s="9">
        <v>177</v>
      </c>
      <c r="Q55" s="9">
        <v>186</v>
      </c>
      <c r="R55" s="9">
        <v>187</v>
      </c>
      <c r="S55" s="9">
        <v>174</v>
      </c>
      <c r="T55" s="9">
        <v>174</v>
      </c>
      <c r="U55" s="9">
        <v>170</v>
      </c>
      <c r="V55" s="9">
        <v>159</v>
      </c>
      <c r="W55" s="9">
        <v>157</v>
      </c>
      <c r="X55" s="9">
        <v>2294</v>
      </c>
      <c r="Y55" s="10">
        <f t="shared" si="2"/>
        <v>2094</v>
      </c>
      <c r="Z55" s="10"/>
      <c r="AA55" s="27">
        <f t="shared" si="3"/>
        <v>0</v>
      </c>
    </row>
    <row r="56" spans="1:27" ht="15.75" customHeight="1" x14ac:dyDescent="0.25">
      <c r="A56" s="33" t="s">
        <v>71</v>
      </c>
      <c r="B56" s="34">
        <f t="shared" ref="B56:Y56" si="51">SUM(B8:B55)</f>
        <v>366981</v>
      </c>
      <c r="C56" s="34">
        <f t="shared" si="51"/>
        <v>366981</v>
      </c>
      <c r="D56" s="34">
        <f t="shared" si="51"/>
        <v>181539</v>
      </c>
      <c r="E56" s="34">
        <f t="shared" si="51"/>
        <v>185442</v>
      </c>
      <c r="F56" s="35">
        <f t="shared" si="51"/>
        <v>6687</v>
      </c>
      <c r="G56" s="34">
        <f t="shared" si="51"/>
        <v>6884</v>
      </c>
      <c r="H56" s="34">
        <f t="shared" si="51"/>
        <v>142391</v>
      </c>
      <c r="I56" s="34">
        <f t="shared" si="51"/>
        <v>145386</v>
      </c>
      <c r="J56" s="34">
        <f t="shared" si="51"/>
        <v>32461</v>
      </c>
      <c r="K56" s="34">
        <f t="shared" si="51"/>
        <v>33172</v>
      </c>
      <c r="L56" s="34">
        <f t="shared" si="51"/>
        <v>27530</v>
      </c>
      <c r="M56" s="34">
        <f t="shared" si="51"/>
        <v>30793</v>
      </c>
      <c r="N56" s="34">
        <f t="shared" si="51"/>
        <v>33136</v>
      </c>
      <c r="O56" s="34">
        <f t="shared" si="51"/>
        <v>33276</v>
      </c>
      <c r="P56" s="34">
        <f t="shared" si="51"/>
        <v>32653</v>
      </c>
      <c r="Q56" s="34">
        <f t="shared" si="51"/>
        <v>30338</v>
      </c>
      <c r="R56" s="34">
        <f t="shared" si="51"/>
        <v>28483</v>
      </c>
      <c r="S56" s="34">
        <f t="shared" si="51"/>
        <v>28517</v>
      </c>
      <c r="T56" s="34">
        <f t="shared" si="51"/>
        <v>34470</v>
      </c>
      <c r="U56" s="34">
        <f t="shared" si="51"/>
        <v>33276</v>
      </c>
      <c r="V56" s="34">
        <f t="shared" si="51"/>
        <v>30609</v>
      </c>
      <c r="W56" s="34">
        <f t="shared" si="51"/>
        <v>23900</v>
      </c>
      <c r="X56" s="34">
        <f t="shared" si="51"/>
        <v>428852</v>
      </c>
      <c r="Y56" s="34">
        <f t="shared" si="51"/>
        <v>366981</v>
      </c>
      <c r="Z56" s="10"/>
      <c r="AA56" s="10"/>
    </row>
    <row r="57" spans="1:27" ht="15.75" customHeight="1" x14ac:dyDescent="0.25">
      <c r="A57" s="36"/>
      <c r="B57" s="36"/>
      <c r="C57" s="36"/>
      <c r="D57" s="36"/>
      <c r="E57" s="22"/>
      <c r="F57" s="23"/>
      <c r="G57" s="22"/>
      <c r="H57" s="22"/>
      <c r="I57" s="22"/>
      <c r="J57" s="22"/>
      <c r="K57" s="22"/>
      <c r="L57" s="23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"/>
      <c r="Y57" s="2"/>
      <c r="Z57" s="2"/>
      <c r="AA57" s="2"/>
    </row>
    <row r="58" spans="1:27" ht="15.75" customHeight="1" x14ac:dyDescent="0.25">
      <c r="A58" s="36"/>
      <c r="B58" s="36"/>
      <c r="C58" s="36"/>
      <c r="D58" s="36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5.75" customHeight="1" x14ac:dyDescent="0.25">
      <c r="A59" s="36"/>
      <c r="B59" s="36"/>
      <c r="C59" s="36"/>
      <c r="D59" s="36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"/>
      <c r="Y59" s="2"/>
      <c r="Z59" s="2"/>
      <c r="AA59" s="2"/>
    </row>
    <row r="60" spans="1:27" ht="15.75" customHeight="1" x14ac:dyDescent="0.25">
      <c r="A60" s="36"/>
      <c r="B60" s="36"/>
      <c r="C60" s="36"/>
      <c r="D60" s="36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"/>
      <c r="Y60" s="2"/>
      <c r="Z60" s="2"/>
      <c r="AA60" s="2"/>
    </row>
    <row r="61" spans="1:27" ht="15.75" customHeight="1" x14ac:dyDescent="0.25">
      <c r="A61" s="36"/>
      <c r="B61" s="36"/>
      <c r="C61" s="36"/>
      <c r="D61" s="36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"/>
      <c r="Y61" s="2"/>
      <c r="Z61" s="2"/>
      <c r="AA61" s="2"/>
    </row>
    <row r="62" spans="1:27" ht="15.75" customHeight="1" x14ac:dyDescent="0.25">
      <c r="A62" s="36"/>
      <c r="B62" s="36"/>
      <c r="C62" s="36"/>
      <c r="D62" s="36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"/>
      <c r="Y62" s="2"/>
      <c r="Z62" s="2"/>
      <c r="AA62" s="2"/>
    </row>
    <row r="63" spans="1:27" ht="15.75" customHeight="1" x14ac:dyDescent="0.25">
      <c r="A63" s="36"/>
      <c r="B63" s="36"/>
      <c r="C63" s="36"/>
      <c r="D63" s="36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"/>
      <c r="Y63" s="2"/>
      <c r="Z63" s="2"/>
      <c r="AA63" s="2"/>
    </row>
    <row r="64" spans="1:27" ht="15.75" customHeight="1" x14ac:dyDescent="0.25">
      <c r="A64" s="36"/>
      <c r="B64" s="36"/>
      <c r="C64" s="36"/>
      <c r="D64" s="36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"/>
      <c r="Y64" s="2"/>
      <c r="Z64" s="2"/>
      <c r="AA64" s="2"/>
    </row>
    <row r="65" spans="1:27" ht="15.75" customHeight="1" x14ac:dyDescent="0.25">
      <c r="A65" s="36"/>
      <c r="B65" s="36"/>
      <c r="C65" s="36"/>
      <c r="D65" s="36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"/>
      <c r="Y65" s="2"/>
      <c r="Z65" s="2"/>
      <c r="AA65" s="2"/>
    </row>
    <row r="66" spans="1:27" ht="15.75" customHeight="1" x14ac:dyDescent="0.25">
      <c r="A66" s="36"/>
      <c r="B66" s="36"/>
      <c r="C66" s="36"/>
      <c r="D66" s="36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"/>
      <c r="Y66" s="2"/>
      <c r="Z66" s="2"/>
      <c r="AA66" s="2"/>
    </row>
    <row r="67" spans="1:27" ht="15.75" customHeight="1" x14ac:dyDescent="0.25">
      <c r="A67" s="36"/>
      <c r="B67" s="36"/>
      <c r="C67" s="36"/>
      <c r="D67" s="36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"/>
      <c r="Y67" s="2"/>
      <c r="Z67" s="2"/>
      <c r="AA67" s="2"/>
    </row>
    <row r="68" spans="1:27" ht="15.75" customHeight="1" x14ac:dyDescent="0.25">
      <c r="A68" s="36"/>
      <c r="B68" s="36"/>
      <c r="C68" s="36"/>
      <c r="D68" s="36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"/>
      <c r="Y68" s="2"/>
      <c r="Z68" s="2"/>
      <c r="AA68" s="2"/>
    </row>
    <row r="69" spans="1:27" ht="15.75" customHeight="1" x14ac:dyDescent="0.25">
      <c r="A69" s="36"/>
      <c r="B69" s="36"/>
      <c r="C69" s="36"/>
      <c r="D69" s="36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"/>
      <c r="Y69" s="2"/>
      <c r="Z69" s="2"/>
      <c r="AA69" s="2"/>
    </row>
    <row r="70" spans="1:27" ht="15.75" customHeight="1" x14ac:dyDescent="0.25">
      <c r="A70" s="36"/>
      <c r="B70" s="36"/>
      <c r="C70" s="36"/>
      <c r="D70" s="36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"/>
      <c r="Y70" s="2"/>
      <c r="Z70" s="2"/>
      <c r="AA70" s="2"/>
    </row>
    <row r="71" spans="1:27" ht="15.75" customHeight="1" x14ac:dyDescent="0.25">
      <c r="A71" s="36"/>
      <c r="B71" s="36"/>
      <c r="C71" s="36"/>
      <c r="D71" s="36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"/>
      <c r="Y71" s="2"/>
      <c r="Z71" s="2"/>
      <c r="AA71" s="2"/>
    </row>
    <row r="72" spans="1:27" ht="15.75" customHeight="1" x14ac:dyDescent="0.25">
      <c r="A72" s="36"/>
      <c r="B72" s="36"/>
      <c r="C72" s="36"/>
      <c r="D72" s="36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"/>
      <c r="Y72" s="2"/>
      <c r="Z72" s="2"/>
      <c r="AA72" s="2"/>
    </row>
    <row r="73" spans="1:27" ht="15.75" customHeight="1" x14ac:dyDescent="0.25">
      <c r="A73" s="36"/>
      <c r="B73" s="36"/>
      <c r="C73" s="36"/>
      <c r="D73" s="36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"/>
      <c r="Y73" s="2"/>
      <c r="Z73" s="2"/>
      <c r="AA73" s="2"/>
    </row>
    <row r="74" spans="1:27" ht="15.75" customHeight="1" x14ac:dyDescent="0.25">
      <c r="A74" s="36"/>
      <c r="B74" s="36"/>
      <c r="C74" s="36"/>
      <c r="D74" s="36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"/>
      <c r="Y74" s="2"/>
      <c r="Z74" s="2"/>
      <c r="AA74" s="2"/>
    </row>
    <row r="75" spans="1:27" ht="15.75" customHeight="1" x14ac:dyDescent="0.25">
      <c r="A75" s="36"/>
      <c r="B75" s="36"/>
      <c r="C75" s="36"/>
      <c r="D75" s="36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"/>
      <c r="Y75" s="2"/>
      <c r="Z75" s="2"/>
      <c r="AA75" s="2"/>
    </row>
    <row r="76" spans="1:27" ht="15.75" customHeight="1" x14ac:dyDescent="0.25">
      <c r="A76" s="36"/>
      <c r="B76" s="36"/>
      <c r="C76" s="36"/>
      <c r="D76" s="36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"/>
      <c r="Y76" s="2"/>
      <c r="Z76" s="2"/>
      <c r="AA76" s="2"/>
    </row>
    <row r="77" spans="1:27" ht="15.75" customHeight="1" x14ac:dyDescent="0.25">
      <c r="A77" s="36"/>
      <c r="B77" s="36"/>
      <c r="C77" s="36"/>
      <c r="D77" s="36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"/>
      <c r="Y77" s="2"/>
      <c r="Z77" s="2"/>
      <c r="AA77" s="2"/>
    </row>
    <row r="78" spans="1:27" ht="15.75" customHeight="1" x14ac:dyDescent="0.25">
      <c r="A78" s="36"/>
      <c r="B78" s="36"/>
      <c r="C78" s="36"/>
      <c r="D78" s="36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"/>
      <c r="Y78" s="2"/>
      <c r="Z78" s="2"/>
      <c r="AA78" s="2"/>
    </row>
    <row r="79" spans="1:27" ht="15.75" customHeight="1" x14ac:dyDescent="0.25">
      <c r="A79" s="36"/>
      <c r="B79" s="36"/>
      <c r="C79" s="36"/>
      <c r="D79" s="36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"/>
      <c r="Y79" s="2"/>
      <c r="Z79" s="2"/>
      <c r="AA79" s="2"/>
    </row>
    <row r="80" spans="1:27" ht="15.75" customHeight="1" x14ac:dyDescent="0.25">
      <c r="A80" s="36"/>
      <c r="B80" s="36"/>
      <c r="C80" s="36"/>
      <c r="D80" s="36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"/>
      <c r="Y80" s="2"/>
      <c r="Z80" s="2"/>
      <c r="AA80" s="2"/>
    </row>
    <row r="81" spans="1:27" ht="15.75" customHeight="1" x14ac:dyDescent="0.25">
      <c r="A81" s="36"/>
      <c r="B81" s="36"/>
      <c r="C81" s="36"/>
      <c r="D81" s="36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"/>
      <c r="Y81" s="2"/>
      <c r="Z81" s="2"/>
      <c r="AA81" s="2"/>
    </row>
    <row r="82" spans="1:27" ht="15.75" customHeight="1" x14ac:dyDescent="0.25">
      <c r="A82" s="36"/>
      <c r="B82" s="36"/>
      <c r="C82" s="36"/>
      <c r="D82" s="36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"/>
      <c r="Y82" s="2"/>
      <c r="Z82" s="2"/>
      <c r="AA82" s="2"/>
    </row>
    <row r="83" spans="1:27" ht="15.75" customHeight="1" x14ac:dyDescent="0.25">
      <c r="A83" s="36"/>
      <c r="B83" s="36"/>
      <c r="C83" s="36"/>
      <c r="D83" s="36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"/>
      <c r="Y83" s="2"/>
      <c r="Z83" s="2"/>
      <c r="AA83" s="2"/>
    </row>
    <row r="84" spans="1:27" ht="15.75" customHeight="1" x14ac:dyDescent="0.25">
      <c r="A84" s="36"/>
      <c r="B84" s="36"/>
      <c r="C84" s="36"/>
      <c r="D84" s="36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"/>
      <c r="Y84" s="2"/>
      <c r="Z84" s="2"/>
      <c r="AA84" s="2"/>
    </row>
    <row r="85" spans="1:27" ht="15.75" customHeight="1" x14ac:dyDescent="0.25">
      <c r="A85" s="36"/>
      <c r="B85" s="36"/>
      <c r="C85" s="36"/>
      <c r="D85" s="36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"/>
      <c r="Y85" s="2"/>
      <c r="Z85" s="2"/>
      <c r="AA85" s="2"/>
    </row>
    <row r="86" spans="1:27" ht="15.75" customHeight="1" x14ac:dyDescent="0.25">
      <c r="A86" s="36"/>
      <c r="B86" s="36"/>
      <c r="C86" s="36"/>
      <c r="D86" s="36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"/>
      <c r="Y86" s="2"/>
      <c r="Z86" s="2"/>
      <c r="AA86" s="2"/>
    </row>
    <row r="87" spans="1:27" ht="15.75" customHeight="1" x14ac:dyDescent="0.25">
      <c r="A87" s="36"/>
      <c r="B87" s="36"/>
      <c r="C87" s="36"/>
      <c r="D87" s="36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"/>
      <c r="Y87" s="2"/>
      <c r="Z87" s="2"/>
      <c r="AA87" s="2"/>
    </row>
    <row r="88" spans="1:27" ht="15.75" customHeight="1" x14ac:dyDescent="0.25">
      <c r="A88" s="36"/>
      <c r="B88" s="36"/>
      <c r="C88" s="36"/>
      <c r="D88" s="36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"/>
      <c r="Y88" s="2"/>
      <c r="Z88" s="2"/>
      <c r="AA88" s="2"/>
    </row>
    <row r="89" spans="1:27" ht="15.75" customHeight="1" x14ac:dyDescent="0.25">
      <c r="A89" s="36"/>
      <c r="B89" s="36"/>
      <c r="C89" s="36"/>
      <c r="D89" s="36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"/>
      <c r="Y89" s="2"/>
      <c r="Z89" s="2"/>
      <c r="AA89" s="2"/>
    </row>
    <row r="90" spans="1:27" ht="15.75" customHeight="1" x14ac:dyDescent="0.25">
      <c r="A90" s="36"/>
      <c r="B90" s="36"/>
      <c r="C90" s="36"/>
      <c r="D90" s="36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"/>
      <c r="Y90" s="2"/>
      <c r="Z90" s="2"/>
      <c r="AA90" s="2"/>
    </row>
    <row r="91" spans="1:27" ht="15.75" customHeight="1" x14ac:dyDescent="0.25">
      <c r="A91" s="36"/>
      <c r="B91" s="36"/>
      <c r="C91" s="36"/>
      <c r="D91" s="36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"/>
      <c r="Y91" s="2"/>
      <c r="Z91" s="2"/>
      <c r="AA91" s="2"/>
    </row>
    <row r="92" spans="1:27" ht="15.75" customHeight="1" x14ac:dyDescent="0.25">
      <c r="A92" s="36"/>
      <c r="B92" s="36"/>
      <c r="C92" s="36"/>
      <c r="D92" s="36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"/>
      <c r="Y92" s="2"/>
      <c r="Z92" s="2"/>
      <c r="AA92" s="2"/>
    </row>
    <row r="93" spans="1:27" ht="15.75" customHeight="1" x14ac:dyDescent="0.25">
      <c r="A93" s="36"/>
      <c r="B93" s="36"/>
      <c r="C93" s="36"/>
      <c r="D93" s="36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"/>
      <c r="Y93" s="2"/>
      <c r="Z93" s="2"/>
      <c r="AA93" s="2"/>
    </row>
    <row r="94" spans="1:27" ht="15.75" customHeight="1" x14ac:dyDescent="0.25">
      <c r="A94" s="36"/>
      <c r="B94" s="36"/>
      <c r="C94" s="36"/>
      <c r="D94" s="36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"/>
      <c r="Y94" s="2"/>
      <c r="Z94" s="2"/>
      <c r="AA94" s="2"/>
    </row>
    <row r="95" spans="1:27" ht="15.75" customHeight="1" x14ac:dyDescent="0.25">
      <c r="A95" s="36"/>
      <c r="B95" s="36"/>
      <c r="C95" s="36"/>
      <c r="D95" s="36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"/>
      <c r="Y95" s="2"/>
      <c r="Z95" s="2"/>
      <c r="AA95" s="2"/>
    </row>
    <row r="96" spans="1:27" ht="15.75" customHeight="1" x14ac:dyDescent="0.25">
      <c r="A96" s="36"/>
      <c r="B96" s="36"/>
      <c r="C96" s="36"/>
      <c r="D96" s="36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"/>
      <c r="Y96" s="2"/>
      <c r="Z96" s="2"/>
      <c r="AA96" s="2"/>
    </row>
    <row r="97" spans="1:27" ht="15.75" customHeight="1" x14ac:dyDescent="0.25">
      <c r="A97" s="36"/>
      <c r="B97" s="36"/>
      <c r="C97" s="36"/>
      <c r="D97" s="36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"/>
      <c r="Y97" s="2"/>
      <c r="Z97" s="2"/>
      <c r="AA97" s="2"/>
    </row>
    <row r="98" spans="1:27" ht="15.75" customHeight="1" x14ac:dyDescent="0.25">
      <c r="A98" s="36"/>
      <c r="B98" s="36"/>
      <c r="C98" s="36"/>
      <c r="D98" s="36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"/>
      <c r="Y98" s="2"/>
      <c r="Z98" s="2"/>
      <c r="AA98" s="2"/>
    </row>
    <row r="99" spans="1:27" ht="15.75" customHeight="1" x14ac:dyDescent="0.25">
      <c r="A99" s="36"/>
      <c r="B99" s="36"/>
      <c r="C99" s="36"/>
      <c r="D99" s="36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"/>
      <c r="Y99" s="2"/>
      <c r="Z99" s="2"/>
      <c r="AA99" s="2"/>
    </row>
    <row r="100" spans="1:27" ht="15.75" customHeight="1" x14ac:dyDescent="0.25">
      <c r="A100" s="36"/>
      <c r="B100" s="36"/>
      <c r="C100" s="36"/>
      <c r="D100" s="36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"/>
      <c r="Y100" s="2"/>
      <c r="Z100" s="2"/>
      <c r="AA100" s="2"/>
    </row>
  </sheetData>
  <mergeCells count="14">
    <mergeCell ref="X5:X7"/>
    <mergeCell ref="O2:W2"/>
    <mergeCell ref="O3:U3"/>
    <mergeCell ref="O1:W1"/>
    <mergeCell ref="A5:A7"/>
    <mergeCell ref="B5:B7"/>
    <mergeCell ref="C5:C7"/>
    <mergeCell ref="D5:K5"/>
    <mergeCell ref="D6:E6"/>
    <mergeCell ref="F6:G6"/>
    <mergeCell ref="H6:I6"/>
    <mergeCell ref="J6:K6"/>
    <mergeCell ref="A4:W4"/>
    <mergeCell ref="L5:W5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workbookViewId="0"/>
  </sheetViews>
  <sheetFormatPr defaultColWidth="14.42578125" defaultRowHeight="15" customHeight="1" x14ac:dyDescent="0.25"/>
  <cols>
    <col min="1" max="1" width="30.7109375" customWidth="1"/>
    <col min="2" max="2" width="12.140625" customWidth="1"/>
    <col min="3" max="3" width="0.140625" customWidth="1"/>
    <col min="4" max="4" width="7.85546875" customWidth="1"/>
    <col min="5" max="6" width="8.42578125" customWidth="1"/>
    <col min="7" max="10" width="7.5703125" customWidth="1"/>
    <col min="11" max="11" width="6.28515625" customWidth="1"/>
    <col min="12" max="13" width="9.140625" hidden="1" customWidth="1"/>
    <col min="14" max="14" width="10.85546875" customWidth="1"/>
    <col min="15" max="15" width="12" customWidth="1"/>
    <col min="16" max="16" width="15" customWidth="1"/>
    <col min="17" max="17" width="9.85546875" hidden="1" customWidth="1"/>
    <col min="18" max="19" width="9.140625" hidden="1" customWidth="1"/>
  </cols>
  <sheetData>
    <row r="1" spans="1:19" ht="55.5" customHeight="1" x14ac:dyDescent="0.25">
      <c r="A1" s="83" t="s">
        <v>84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10"/>
      <c r="M1" s="10"/>
      <c r="N1" s="10"/>
      <c r="O1" s="10"/>
      <c r="P1" s="10"/>
      <c r="Q1" s="10"/>
      <c r="R1" s="10"/>
      <c r="S1" s="10"/>
    </row>
    <row r="2" spans="1:19" ht="15.75" customHeight="1" x14ac:dyDescent="0.25">
      <c r="A2" s="79" t="s">
        <v>1</v>
      </c>
      <c r="B2" s="75" t="s">
        <v>79</v>
      </c>
      <c r="C2" s="75"/>
      <c r="D2" s="71" t="s">
        <v>80</v>
      </c>
      <c r="E2" s="72"/>
      <c r="F2" s="72"/>
      <c r="G2" s="72"/>
      <c r="H2" s="72"/>
      <c r="I2" s="72"/>
      <c r="J2" s="72"/>
      <c r="K2" s="70"/>
      <c r="L2" s="10"/>
      <c r="M2" s="10"/>
      <c r="N2" s="84" t="s">
        <v>85</v>
      </c>
      <c r="O2" s="84" t="s">
        <v>86</v>
      </c>
      <c r="P2" s="66" t="s">
        <v>87</v>
      </c>
      <c r="Q2" s="10"/>
      <c r="R2" s="10"/>
      <c r="S2" s="10"/>
    </row>
    <row r="3" spans="1:19" ht="64.5" customHeight="1" x14ac:dyDescent="0.25">
      <c r="A3" s="67"/>
      <c r="B3" s="67"/>
      <c r="C3" s="67"/>
      <c r="D3" s="69" t="s">
        <v>4</v>
      </c>
      <c r="E3" s="70"/>
      <c r="F3" s="69" t="s">
        <v>88</v>
      </c>
      <c r="G3" s="70"/>
      <c r="H3" s="69" t="s">
        <v>89</v>
      </c>
      <c r="I3" s="70"/>
      <c r="J3" s="69" t="s">
        <v>7</v>
      </c>
      <c r="K3" s="70"/>
      <c r="L3" s="10"/>
      <c r="M3" s="10"/>
      <c r="N3" s="67"/>
      <c r="O3" s="67"/>
      <c r="P3" s="67"/>
      <c r="Q3" s="10"/>
      <c r="R3" s="10"/>
      <c r="S3" s="10"/>
    </row>
    <row r="4" spans="1:19" ht="63" customHeight="1" x14ac:dyDescent="0.25">
      <c r="A4" s="68"/>
      <c r="B4" s="85"/>
      <c r="C4" s="37"/>
      <c r="D4" s="5" t="s">
        <v>21</v>
      </c>
      <c r="E4" s="5" t="s">
        <v>20</v>
      </c>
      <c r="F4" s="5" t="s">
        <v>21</v>
      </c>
      <c r="G4" s="5" t="s">
        <v>20</v>
      </c>
      <c r="H4" s="5" t="s">
        <v>21</v>
      </c>
      <c r="I4" s="5" t="s">
        <v>20</v>
      </c>
      <c r="J4" s="5" t="s">
        <v>21</v>
      </c>
      <c r="K4" s="5" t="s">
        <v>20</v>
      </c>
      <c r="L4" s="10"/>
      <c r="M4" s="10"/>
      <c r="N4" s="68"/>
      <c r="O4" s="68"/>
      <c r="P4" s="68"/>
      <c r="Q4" s="10"/>
      <c r="R4" s="10"/>
      <c r="S4" s="10"/>
    </row>
    <row r="5" spans="1:19" ht="47.25" customHeight="1" x14ac:dyDescent="0.25">
      <c r="A5" s="38" t="s">
        <v>83</v>
      </c>
      <c r="B5" s="39">
        <f t="shared" ref="B5:B54" si="0">D5+E5</f>
        <v>2450</v>
      </c>
      <c r="C5" s="40"/>
      <c r="D5" s="9">
        <f t="shared" ref="D5:E5" si="1">F5+H5+J5</f>
        <v>1204</v>
      </c>
      <c r="E5" s="9">
        <f t="shared" si="1"/>
        <v>1246</v>
      </c>
      <c r="F5" s="12">
        <v>694</v>
      </c>
      <c r="G5" s="12">
        <v>797</v>
      </c>
      <c r="H5" s="12">
        <v>209</v>
      </c>
      <c r="I5" s="12">
        <v>217</v>
      </c>
      <c r="J5" s="12">
        <v>301</v>
      </c>
      <c r="K5" s="28">
        <v>232</v>
      </c>
      <c r="L5" s="9">
        <f t="shared" ref="L5:M5" si="2">F5-H5</f>
        <v>485</v>
      </c>
      <c r="M5" s="9">
        <f t="shared" si="2"/>
        <v>580</v>
      </c>
      <c r="N5" s="41">
        <v>2450</v>
      </c>
      <c r="O5" s="42">
        <v>2450</v>
      </c>
      <c r="P5" s="43">
        <f t="shared" ref="P5:P55" si="3">(H5+I5)*1.58+F5+G5+J5+K5</f>
        <v>2697.08</v>
      </c>
      <c r="Q5" s="9">
        <v>2697</v>
      </c>
      <c r="R5" s="27"/>
      <c r="S5" s="9">
        <v>2697</v>
      </c>
    </row>
    <row r="6" spans="1:19" ht="16.5" customHeight="1" x14ac:dyDescent="0.25">
      <c r="A6" s="38" t="s">
        <v>24</v>
      </c>
      <c r="B6" s="39">
        <f t="shared" si="0"/>
        <v>2536</v>
      </c>
      <c r="C6" s="40"/>
      <c r="D6" s="9">
        <f t="shared" ref="D6:E6" si="4">F6+H6+J6</f>
        <v>1338</v>
      </c>
      <c r="E6" s="9">
        <f t="shared" si="4"/>
        <v>1198</v>
      </c>
      <c r="F6" s="9">
        <v>924</v>
      </c>
      <c r="G6" s="9">
        <v>815</v>
      </c>
      <c r="H6" s="9">
        <v>118</v>
      </c>
      <c r="I6" s="9">
        <v>156</v>
      </c>
      <c r="J6" s="9">
        <v>296</v>
      </c>
      <c r="K6" s="9">
        <v>227</v>
      </c>
      <c r="L6" s="9">
        <f t="shared" ref="L6:M6" si="5">F6-H6</f>
        <v>806</v>
      </c>
      <c r="M6" s="9">
        <f t="shared" si="5"/>
        <v>659</v>
      </c>
      <c r="N6" s="44">
        <v>2987</v>
      </c>
      <c r="O6" s="45">
        <v>2536</v>
      </c>
      <c r="P6" s="43">
        <f t="shared" si="3"/>
        <v>2694.92</v>
      </c>
      <c r="Q6" s="9">
        <v>2695</v>
      </c>
      <c r="R6" s="10"/>
      <c r="S6" s="9">
        <v>2695</v>
      </c>
    </row>
    <row r="7" spans="1:19" ht="16.5" customHeight="1" x14ac:dyDescent="0.25">
      <c r="A7" s="38" t="s">
        <v>25</v>
      </c>
      <c r="B7" s="39">
        <f t="shared" si="0"/>
        <v>4997</v>
      </c>
      <c r="C7" s="40"/>
      <c r="D7" s="9">
        <f t="shared" ref="D7:E7" si="6">F7+H7+J7</f>
        <v>2464</v>
      </c>
      <c r="E7" s="9">
        <f t="shared" si="6"/>
        <v>2533</v>
      </c>
      <c r="F7" s="12">
        <v>1553</v>
      </c>
      <c r="G7" s="12">
        <v>1636</v>
      </c>
      <c r="H7" s="12">
        <v>394</v>
      </c>
      <c r="I7" s="12">
        <v>354</v>
      </c>
      <c r="J7" s="12">
        <v>517</v>
      </c>
      <c r="K7" s="12">
        <v>543</v>
      </c>
      <c r="L7" s="9">
        <f t="shared" ref="L7:M7" si="7">F7-H7</f>
        <v>1159</v>
      </c>
      <c r="M7" s="9">
        <f t="shared" si="7"/>
        <v>1282</v>
      </c>
      <c r="N7" s="46">
        <v>5400</v>
      </c>
      <c r="O7" s="45">
        <v>4997</v>
      </c>
      <c r="P7" s="43">
        <f t="shared" si="3"/>
        <v>5430.84</v>
      </c>
      <c r="Q7" s="9">
        <v>5431</v>
      </c>
      <c r="R7" s="10"/>
      <c r="S7" s="9">
        <v>5431</v>
      </c>
    </row>
    <row r="8" spans="1:19" ht="31.5" customHeight="1" x14ac:dyDescent="0.25">
      <c r="A8" s="38" t="s">
        <v>26</v>
      </c>
      <c r="B8" s="39">
        <f t="shared" si="0"/>
        <v>3692</v>
      </c>
      <c r="C8" s="40"/>
      <c r="D8" s="9">
        <f t="shared" ref="D8:E8" si="8">F8+H8+J8</f>
        <v>1852</v>
      </c>
      <c r="E8" s="9">
        <f t="shared" si="8"/>
        <v>1840</v>
      </c>
      <c r="F8" s="9">
        <v>934</v>
      </c>
      <c r="G8" s="9">
        <v>953</v>
      </c>
      <c r="H8" s="9">
        <v>515</v>
      </c>
      <c r="I8" s="9">
        <v>493</v>
      </c>
      <c r="J8" s="9">
        <v>403</v>
      </c>
      <c r="K8" s="9">
        <v>394</v>
      </c>
      <c r="L8" s="9">
        <f t="shared" ref="L8:M8" si="9">F8-H8</f>
        <v>419</v>
      </c>
      <c r="M8" s="9">
        <f t="shared" si="9"/>
        <v>460</v>
      </c>
      <c r="N8" s="46">
        <v>4174</v>
      </c>
      <c r="O8" s="45">
        <v>3692</v>
      </c>
      <c r="P8" s="43">
        <f t="shared" si="3"/>
        <v>4276.6400000000003</v>
      </c>
      <c r="Q8" s="9">
        <v>4277</v>
      </c>
      <c r="R8" s="10"/>
      <c r="S8" s="9">
        <v>4277</v>
      </c>
    </row>
    <row r="9" spans="1:19" ht="16.5" customHeight="1" x14ac:dyDescent="0.25">
      <c r="A9" s="47" t="s">
        <v>27</v>
      </c>
      <c r="B9" s="39">
        <f t="shared" si="0"/>
        <v>12798</v>
      </c>
      <c r="C9" s="40"/>
      <c r="D9" s="9">
        <f t="shared" ref="D9:E9" si="10">F9+H9+J9</f>
        <v>6553</v>
      </c>
      <c r="E9" s="9">
        <f t="shared" si="10"/>
        <v>6245</v>
      </c>
      <c r="F9" s="12">
        <v>4117</v>
      </c>
      <c r="G9" s="12">
        <v>3920</v>
      </c>
      <c r="H9" s="12">
        <v>843</v>
      </c>
      <c r="I9" s="12">
        <v>791</v>
      </c>
      <c r="J9" s="12">
        <v>1593</v>
      </c>
      <c r="K9" s="12">
        <v>1534</v>
      </c>
      <c r="L9" s="9">
        <f t="shared" ref="L9:M9" si="11">F9-H9</f>
        <v>3274</v>
      </c>
      <c r="M9" s="9">
        <f t="shared" si="11"/>
        <v>3129</v>
      </c>
      <c r="N9" s="46">
        <v>14089</v>
      </c>
      <c r="O9" s="45">
        <v>12798</v>
      </c>
      <c r="P9" s="43">
        <f t="shared" si="3"/>
        <v>13745.720000000001</v>
      </c>
      <c r="Q9" s="9">
        <v>13746</v>
      </c>
      <c r="R9" s="10"/>
      <c r="S9" s="9">
        <v>13746</v>
      </c>
    </row>
    <row r="10" spans="1:19" ht="16.5" customHeight="1" x14ac:dyDescent="0.25">
      <c r="A10" s="47" t="s">
        <v>28</v>
      </c>
      <c r="B10" s="39">
        <f t="shared" si="0"/>
        <v>1491</v>
      </c>
      <c r="C10" s="40"/>
      <c r="D10" s="9">
        <f t="shared" ref="D10:E10" si="12">F10+H10+J10</f>
        <v>814</v>
      </c>
      <c r="E10" s="9">
        <f t="shared" si="12"/>
        <v>677</v>
      </c>
      <c r="F10" s="12">
        <v>591</v>
      </c>
      <c r="G10" s="12">
        <v>441</v>
      </c>
      <c r="H10" s="12">
        <v>105</v>
      </c>
      <c r="I10" s="12">
        <v>86</v>
      </c>
      <c r="J10" s="12">
        <v>118</v>
      </c>
      <c r="K10" s="12">
        <v>150</v>
      </c>
      <c r="L10" s="9">
        <f t="shared" ref="L10:M10" si="13">F10-H10</f>
        <v>486</v>
      </c>
      <c r="M10" s="9">
        <f t="shared" si="13"/>
        <v>355</v>
      </c>
      <c r="N10" s="48">
        <v>1491</v>
      </c>
      <c r="O10" s="45">
        <v>1491</v>
      </c>
      <c r="P10" s="43">
        <f t="shared" si="3"/>
        <v>1601.78</v>
      </c>
      <c r="Q10" s="9">
        <v>1602</v>
      </c>
      <c r="R10" s="10"/>
      <c r="S10" s="9">
        <v>1602</v>
      </c>
    </row>
    <row r="11" spans="1:19" ht="16.5" customHeight="1" x14ac:dyDescent="0.25">
      <c r="A11" s="49" t="s">
        <v>29</v>
      </c>
      <c r="B11" s="39">
        <f t="shared" si="0"/>
        <v>11600</v>
      </c>
      <c r="C11" s="40"/>
      <c r="D11" s="9">
        <f t="shared" ref="D11:E11" si="14">F11+H11+J11</f>
        <v>5900</v>
      </c>
      <c r="E11" s="9">
        <f t="shared" si="14"/>
        <v>5700</v>
      </c>
      <c r="F11" s="9">
        <v>4087</v>
      </c>
      <c r="G11" s="9">
        <v>3980</v>
      </c>
      <c r="H11" s="9">
        <v>763</v>
      </c>
      <c r="I11" s="9">
        <v>730</v>
      </c>
      <c r="J11" s="9">
        <v>1050</v>
      </c>
      <c r="K11" s="9">
        <v>990</v>
      </c>
      <c r="L11" s="9">
        <f t="shared" ref="L11:M11" si="15">F11-H11</f>
        <v>3324</v>
      </c>
      <c r="M11" s="9">
        <f t="shared" si="15"/>
        <v>3250</v>
      </c>
      <c r="N11" s="44">
        <v>11770</v>
      </c>
      <c r="O11" s="45">
        <v>11600</v>
      </c>
      <c r="P11" s="43">
        <f t="shared" si="3"/>
        <v>12465.94</v>
      </c>
      <c r="Q11" s="9">
        <v>12466</v>
      </c>
      <c r="R11" s="10"/>
      <c r="S11" s="9">
        <v>12466</v>
      </c>
    </row>
    <row r="12" spans="1:19" ht="31.5" customHeight="1" x14ac:dyDescent="0.25">
      <c r="A12" s="38" t="s">
        <v>30</v>
      </c>
      <c r="B12" s="39">
        <f t="shared" si="0"/>
        <v>1370</v>
      </c>
      <c r="C12" s="50"/>
      <c r="D12" s="9">
        <f t="shared" ref="D12:E12" si="16">F12+H12+J12</f>
        <v>731</v>
      </c>
      <c r="E12" s="9">
        <f t="shared" si="16"/>
        <v>639</v>
      </c>
      <c r="F12" s="9">
        <v>505</v>
      </c>
      <c r="G12" s="9">
        <v>451</v>
      </c>
      <c r="H12" s="9">
        <v>73</v>
      </c>
      <c r="I12" s="9">
        <v>84</v>
      </c>
      <c r="J12" s="9">
        <v>153</v>
      </c>
      <c r="K12" s="9">
        <v>104</v>
      </c>
      <c r="L12" s="9">
        <f t="shared" ref="L12:M12" si="17">F12-H12</f>
        <v>432</v>
      </c>
      <c r="M12" s="9">
        <f t="shared" si="17"/>
        <v>367</v>
      </c>
      <c r="N12" s="51">
        <v>1353</v>
      </c>
      <c r="O12" s="45">
        <v>1370</v>
      </c>
      <c r="P12" s="43">
        <f t="shared" si="3"/>
        <v>1461.06</v>
      </c>
      <c r="Q12" s="9">
        <v>1461</v>
      </c>
      <c r="R12" s="10"/>
      <c r="S12" s="9">
        <v>1461</v>
      </c>
    </row>
    <row r="13" spans="1:19" ht="16.5" customHeight="1" x14ac:dyDescent="0.25">
      <c r="A13" s="47" t="s">
        <v>31</v>
      </c>
      <c r="B13" s="39">
        <f t="shared" si="0"/>
        <v>30811</v>
      </c>
      <c r="C13" s="40"/>
      <c r="D13" s="9">
        <f t="shared" ref="D13:E13" si="18">F13+H13+J13</f>
        <v>15774</v>
      </c>
      <c r="E13" s="9">
        <f t="shared" si="18"/>
        <v>15037</v>
      </c>
      <c r="F13" s="52">
        <v>11689</v>
      </c>
      <c r="G13" s="52">
        <v>11222</v>
      </c>
      <c r="H13" s="52">
        <v>1169</v>
      </c>
      <c r="I13" s="52">
        <v>1018</v>
      </c>
      <c r="J13" s="52">
        <v>2916</v>
      </c>
      <c r="K13" s="52">
        <v>2797</v>
      </c>
      <c r="L13" s="9">
        <f t="shared" ref="L13:M13" si="19">F13-H13</f>
        <v>10520</v>
      </c>
      <c r="M13" s="9">
        <f t="shared" si="19"/>
        <v>10204</v>
      </c>
      <c r="N13" s="53">
        <v>30872</v>
      </c>
      <c r="O13" s="45">
        <v>30811</v>
      </c>
      <c r="P13" s="43">
        <f t="shared" si="3"/>
        <v>32079.46</v>
      </c>
      <c r="Q13" s="9">
        <v>32079</v>
      </c>
      <c r="R13" s="10"/>
      <c r="S13" s="9">
        <v>32079</v>
      </c>
    </row>
    <row r="14" spans="1:19" ht="16.5" customHeight="1" x14ac:dyDescent="0.25">
      <c r="A14" s="38" t="s">
        <v>32</v>
      </c>
      <c r="B14" s="39">
        <f t="shared" si="0"/>
        <v>2396</v>
      </c>
      <c r="C14" s="40"/>
      <c r="D14" s="9">
        <f t="shared" ref="D14:E14" si="20">F14+H14+J14</f>
        <v>1269</v>
      </c>
      <c r="E14" s="9">
        <f t="shared" si="20"/>
        <v>1127</v>
      </c>
      <c r="F14" s="12">
        <v>853</v>
      </c>
      <c r="G14" s="12">
        <v>730</v>
      </c>
      <c r="H14" s="12">
        <v>113</v>
      </c>
      <c r="I14" s="12">
        <v>116</v>
      </c>
      <c r="J14" s="12">
        <v>303</v>
      </c>
      <c r="K14" s="12">
        <v>281</v>
      </c>
      <c r="L14" s="9">
        <f t="shared" ref="L14:M14" si="21">F14-H14</f>
        <v>740</v>
      </c>
      <c r="M14" s="9">
        <f t="shared" si="21"/>
        <v>614</v>
      </c>
      <c r="N14" s="54">
        <v>2263</v>
      </c>
      <c r="O14" s="45">
        <v>2396</v>
      </c>
      <c r="P14" s="43">
        <f t="shared" si="3"/>
        <v>2528.8199999999997</v>
      </c>
      <c r="Q14" s="9">
        <v>2529</v>
      </c>
      <c r="R14" s="10"/>
      <c r="S14" s="9">
        <v>2529</v>
      </c>
    </row>
    <row r="15" spans="1:19" ht="16.5" customHeight="1" x14ac:dyDescent="0.25">
      <c r="A15" s="38" t="s">
        <v>33</v>
      </c>
      <c r="B15" s="39">
        <f t="shared" si="0"/>
        <v>1045</v>
      </c>
      <c r="C15" s="40"/>
      <c r="D15" s="9">
        <f t="shared" ref="D15:E15" si="22">F15+H15+J15</f>
        <v>554</v>
      </c>
      <c r="E15" s="9">
        <f t="shared" si="22"/>
        <v>491</v>
      </c>
      <c r="F15" s="9">
        <v>403</v>
      </c>
      <c r="G15" s="9">
        <v>336</v>
      </c>
      <c r="H15" s="9">
        <v>56</v>
      </c>
      <c r="I15" s="9">
        <v>67</v>
      </c>
      <c r="J15" s="9">
        <v>95</v>
      </c>
      <c r="K15" s="9">
        <v>88</v>
      </c>
      <c r="L15" s="9">
        <f t="shared" ref="L15:M15" si="23">F15-H15</f>
        <v>347</v>
      </c>
      <c r="M15" s="9">
        <f t="shared" si="23"/>
        <v>269</v>
      </c>
      <c r="N15" s="44">
        <v>1129</v>
      </c>
      <c r="O15" s="45">
        <v>1045</v>
      </c>
      <c r="P15" s="43">
        <f t="shared" si="3"/>
        <v>1116.3400000000001</v>
      </c>
      <c r="Q15" s="9">
        <v>1116</v>
      </c>
      <c r="R15" s="10"/>
      <c r="S15" s="9">
        <v>1116</v>
      </c>
    </row>
    <row r="16" spans="1:19" ht="31.5" customHeight="1" x14ac:dyDescent="0.25">
      <c r="A16" s="38" t="s">
        <v>34</v>
      </c>
      <c r="B16" s="39">
        <f t="shared" si="0"/>
        <v>2219</v>
      </c>
      <c r="C16" s="40"/>
      <c r="D16" s="9">
        <f t="shared" ref="D16:E16" si="24">F16+H16+J16</f>
        <v>1142</v>
      </c>
      <c r="E16" s="9">
        <f t="shared" si="24"/>
        <v>1077</v>
      </c>
      <c r="F16" s="15">
        <v>790</v>
      </c>
      <c r="G16" s="15">
        <v>693</v>
      </c>
      <c r="H16" s="15">
        <v>144</v>
      </c>
      <c r="I16" s="15">
        <v>172</v>
      </c>
      <c r="J16" s="15">
        <v>208</v>
      </c>
      <c r="K16" s="15">
        <v>212</v>
      </c>
      <c r="L16" s="9">
        <f t="shared" ref="L16:M16" si="25">F16-H16</f>
        <v>646</v>
      </c>
      <c r="M16" s="9">
        <f t="shared" si="25"/>
        <v>521</v>
      </c>
      <c r="N16" s="53">
        <v>2370</v>
      </c>
      <c r="O16" s="45">
        <v>2219</v>
      </c>
      <c r="P16" s="43">
        <f t="shared" si="3"/>
        <v>2402.2799999999997</v>
      </c>
      <c r="Q16" s="9">
        <v>2402</v>
      </c>
      <c r="R16" s="10"/>
      <c r="S16" s="9">
        <v>2402</v>
      </c>
    </row>
    <row r="17" spans="1:19" ht="16.5" customHeight="1" x14ac:dyDescent="0.25">
      <c r="A17" s="38" t="s">
        <v>35</v>
      </c>
      <c r="B17" s="39">
        <f t="shared" si="0"/>
        <v>4279</v>
      </c>
      <c r="C17" s="40"/>
      <c r="D17" s="9">
        <f t="shared" ref="D17:E17" si="26">F17+H17+J17</f>
        <v>2181</v>
      </c>
      <c r="E17" s="9">
        <f t="shared" si="26"/>
        <v>2098</v>
      </c>
      <c r="F17" s="9">
        <v>1535</v>
      </c>
      <c r="G17" s="9">
        <v>1465</v>
      </c>
      <c r="H17" s="9">
        <v>284</v>
      </c>
      <c r="I17" s="9">
        <v>284</v>
      </c>
      <c r="J17" s="9">
        <v>362</v>
      </c>
      <c r="K17" s="9">
        <v>349</v>
      </c>
      <c r="L17" s="9">
        <f t="shared" ref="L17:M17" si="27">F17-H17</f>
        <v>1251</v>
      </c>
      <c r="M17" s="9">
        <f t="shared" si="27"/>
        <v>1181</v>
      </c>
      <c r="N17" s="54">
        <v>3950</v>
      </c>
      <c r="O17" s="45">
        <v>4279</v>
      </c>
      <c r="P17" s="43">
        <f t="shared" si="3"/>
        <v>4608.4400000000005</v>
      </c>
      <c r="Q17" s="9">
        <v>4608</v>
      </c>
      <c r="R17" s="10"/>
      <c r="S17" s="9">
        <v>4608</v>
      </c>
    </row>
    <row r="18" spans="1:19" ht="31.5" customHeight="1" x14ac:dyDescent="0.25">
      <c r="A18" s="38" t="s">
        <v>36</v>
      </c>
      <c r="B18" s="39">
        <f t="shared" si="0"/>
        <v>2400</v>
      </c>
      <c r="C18" s="40"/>
      <c r="D18" s="9">
        <f t="shared" ref="D18:E18" si="28">F18+H18+J18</f>
        <v>1288</v>
      </c>
      <c r="E18" s="9">
        <f t="shared" si="28"/>
        <v>1112</v>
      </c>
      <c r="F18" s="15">
        <v>1028</v>
      </c>
      <c r="G18" s="15">
        <v>920</v>
      </c>
      <c r="H18" s="15">
        <v>210</v>
      </c>
      <c r="I18" s="15">
        <v>142</v>
      </c>
      <c r="J18" s="15">
        <v>50</v>
      </c>
      <c r="K18" s="15">
        <v>50</v>
      </c>
      <c r="L18" s="9">
        <f t="shared" ref="L18:M18" si="29">F18-H18</f>
        <v>818</v>
      </c>
      <c r="M18" s="9">
        <f t="shared" si="29"/>
        <v>778</v>
      </c>
      <c r="N18" s="55">
        <v>2294</v>
      </c>
      <c r="O18" s="45">
        <v>2400</v>
      </c>
      <c r="P18" s="43">
        <f t="shared" si="3"/>
        <v>2604.16</v>
      </c>
      <c r="Q18" s="9">
        <v>2604</v>
      </c>
      <c r="R18" s="10"/>
      <c r="S18" s="9">
        <v>2604</v>
      </c>
    </row>
    <row r="19" spans="1:19" ht="16.5" customHeight="1" x14ac:dyDescent="0.25">
      <c r="A19" s="38" t="s">
        <v>37</v>
      </c>
      <c r="B19" s="39">
        <f t="shared" si="0"/>
        <v>4420</v>
      </c>
      <c r="C19" s="40"/>
      <c r="D19" s="9">
        <f t="shared" ref="D19:E19" si="30">F19+H19+J19</f>
        <v>2296</v>
      </c>
      <c r="E19" s="9">
        <f t="shared" si="30"/>
        <v>2124</v>
      </c>
      <c r="F19" s="9">
        <v>1481</v>
      </c>
      <c r="G19" s="9">
        <v>1440</v>
      </c>
      <c r="H19" s="9">
        <v>358</v>
      </c>
      <c r="I19" s="9">
        <v>287</v>
      </c>
      <c r="J19" s="9">
        <v>457</v>
      </c>
      <c r="K19" s="9">
        <v>397</v>
      </c>
      <c r="L19" s="9">
        <f t="shared" ref="L19:M19" si="31">F19-H19</f>
        <v>1123</v>
      </c>
      <c r="M19" s="9">
        <f t="shared" si="31"/>
        <v>1153</v>
      </c>
      <c r="N19" s="44">
        <v>4280</v>
      </c>
      <c r="O19" s="45">
        <v>4420</v>
      </c>
      <c r="P19" s="43">
        <f t="shared" si="3"/>
        <v>4794.1000000000004</v>
      </c>
      <c r="Q19" s="9">
        <v>4794</v>
      </c>
      <c r="R19" s="10"/>
      <c r="S19" s="9">
        <v>4794</v>
      </c>
    </row>
    <row r="20" spans="1:19" ht="31.5" customHeight="1" x14ac:dyDescent="0.25">
      <c r="A20" s="38" t="s">
        <v>38</v>
      </c>
      <c r="B20" s="39">
        <f t="shared" si="0"/>
        <v>5069</v>
      </c>
      <c r="C20" s="40"/>
      <c r="D20" s="9">
        <f t="shared" ref="D20:E20" si="32">F20+H20+J20</f>
        <v>2584</v>
      </c>
      <c r="E20" s="9">
        <f t="shared" si="32"/>
        <v>2485</v>
      </c>
      <c r="F20" s="12">
        <v>1398</v>
      </c>
      <c r="G20" s="12">
        <v>1348</v>
      </c>
      <c r="H20" s="12">
        <v>464</v>
      </c>
      <c r="I20" s="12">
        <v>434</v>
      </c>
      <c r="J20" s="12">
        <v>722</v>
      </c>
      <c r="K20" s="12">
        <v>703</v>
      </c>
      <c r="L20" s="9">
        <f t="shared" ref="L20:M20" si="33">F20-H20</f>
        <v>934</v>
      </c>
      <c r="M20" s="9">
        <f t="shared" si="33"/>
        <v>914</v>
      </c>
      <c r="N20" s="54">
        <v>5286</v>
      </c>
      <c r="O20" s="45">
        <v>5069</v>
      </c>
      <c r="P20" s="43">
        <f t="shared" si="3"/>
        <v>5589.84</v>
      </c>
      <c r="Q20" s="9">
        <v>5599</v>
      </c>
      <c r="R20" s="10"/>
      <c r="S20" s="9">
        <v>5590</v>
      </c>
    </row>
    <row r="21" spans="1:19" ht="43.5" customHeight="1" x14ac:dyDescent="0.25">
      <c r="A21" s="38" t="s">
        <v>39</v>
      </c>
      <c r="B21" s="39">
        <f t="shared" si="0"/>
        <v>4620</v>
      </c>
      <c r="C21" s="40"/>
      <c r="D21" s="9">
        <f t="shared" ref="D21:E21" si="34">F21+H21+J21</f>
        <v>2278</v>
      </c>
      <c r="E21" s="9">
        <f t="shared" si="34"/>
        <v>2342</v>
      </c>
      <c r="F21" s="9">
        <v>1708</v>
      </c>
      <c r="G21" s="9">
        <v>1764</v>
      </c>
      <c r="H21" s="9">
        <v>111</v>
      </c>
      <c r="I21" s="9">
        <v>105</v>
      </c>
      <c r="J21" s="9">
        <v>459</v>
      </c>
      <c r="K21" s="9">
        <v>473</v>
      </c>
      <c r="L21" s="9">
        <f t="shared" ref="L21:M21" si="35">F21-H21</f>
        <v>1597</v>
      </c>
      <c r="M21" s="9">
        <f t="shared" si="35"/>
        <v>1659</v>
      </c>
      <c r="N21" s="46">
        <v>4831</v>
      </c>
      <c r="O21" s="45">
        <v>4620</v>
      </c>
      <c r="P21" s="43">
        <f t="shared" si="3"/>
        <v>4745.2800000000007</v>
      </c>
      <c r="Q21" s="9">
        <v>4745</v>
      </c>
      <c r="R21" s="10"/>
      <c r="S21" s="9">
        <v>4745</v>
      </c>
    </row>
    <row r="22" spans="1:19" ht="31.5" customHeight="1" x14ac:dyDescent="0.25">
      <c r="A22" s="38" t="s">
        <v>40</v>
      </c>
      <c r="B22" s="39">
        <f t="shared" si="0"/>
        <v>1146</v>
      </c>
      <c r="C22" s="40"/>
      <c r="D22" s="9">
        <f t="shared" ref="D22:E22" si="36">F22+H22+J22</f>
        <v>566</v>
      </c>
      <c r="E22" s="9">
        <f t="shared" si="36"/>
        <v>580</v>
      </c>
      <c r="F22" s="9">
        <v>383</v>
      </c>
      <c r="G22" s="9">
        <v>395</v>
      </c>
      <c r="H22" s="9">
        <v>48</v>
      </c>
      <c r="I22" s="9">
        <v>46</v>
      </c>
      <c r="J22" s="9">
        <v>135</v>
      </c>
      <c r="K22" s="9">
        <v>139</v>
      </c>
      <c r="L22" s="9">
        <f t="shared" ref="L22:M22" si="37">F22-H22</f>
        <v>335</v>
      </c>
      <c r="M22" s="9">
        <f t="shared" si="37"/>
        <v>349</v>
      </c>
      <c r="N22" s="44">
        <v>1209</v>
      </c>
      <c r="O22" s="45">
        <v>1146</v>
      </c>
      <c r="P22" s="43">
        <f t="shared" si="3"/>
        <v>1200.52</v>
      </c>
      <c r="Q22" s="9">
        <v>1201</v>
      </c>
      <c r="R22" s="10"/>
      <c r="S22" s="9">
        <v>1201</v>
      </c>
    </row>
    <row r="23" spans="1:19" ht="16.5" customHeight="1" x14ac:dyDescent="0.25">
      <c r="A23" s="38" t="s">
        <v>41</v>
      </c>
      <c r="B23" s="39">
        <f t="shared" si="0"/>
        <v>2619</v>
      </c>
      <c r="C23" s="40"/>
      <c r="D23" s="9">
        <f t="shared" ref="D23:E23" si="38">F23+H23+J23</f>
        <v>1399</v>
      </c>
      <c r="E23" s="9">
        <f t="shared" si="38"/>
        <v>1220</v>
      </c>
      <c r="F23" s="12">
        <v>989</v>
      </c>
      <c r="G23" s="12">
        <v>850</v>
      </c>
      <c r="H23" s="12">
        <v>151</v>
      </c>
      <c r="I23" s="12">
        <v>150</v>
      </c>
      <c r="J23" s="12">
        <v>259</v>
      </c>
      <c r="K23" s="12">
        <v>220</v>
      </c>
      <c r="L23" s="9">
        <f t="shared" ref="L23:M23" si="39">F23-H23</f>
        <v>838</v>
      </c>
      <c r="M23" s="9">
        <f t="shared" si="39"/>
        <v>700</v>
      </c>
      <c r="N23" s="54">
        <v>2636</v>
      </c>
      <c r="O23" s="45">
        <v>2619</v>
      </c>
      <c r="P23" s="43">
        <f t="shared" si="3"/>
        <v>2793.58</v>
      </c>
      <c r="Q23" s="9">
        <v>2794</v>
      </c>
      <c r="R23" s="10"/>
      <c r="S23" s="9">
        <v>2794</v>
      </c>
    </row>
    <row r="24" spans="1:19" ht="16.5" customHeight="1" x14ac:dyDescent="0.25">
      <c r="A24" s="38" t="s">
        <v>42</v>
      </c>
      <c r="B24" s="39">
        <f t="shared" si="0"/>
        <v>8426</v>
      </c>
      <c r="C24" s="40"/>
      <c r="D24" s="9">
        <f t="shared" ref="D24:E24" si="40">F24+H24+J24</f>
        <v>4095</v>
      </c>
      <c r="E24" s="9">
        <f t="shared" si="40"/>
        <v>4331</v>
      </c>
      <c r="F24" s="15">
        <v>2672</v>
      </c>
      <c r="G24" s="15">
        <v>2867</v>
      </c>
      <c r="H24" s="15">
        <v>667</v>
      </c>
      <c r="I24" s="15">
        <v>697</v>
      </c>
      <c r="J24" s="15">
        <v>756</v>
      </c>
      <c r="K24" s="15">
        <v>767</v>
      </c>
      <c r="L24" s="9">
        <f t="shared" ref="L24:M24" si="41">F24-H24</f>
        <v>2005</v>
      </c>
      <c r="M24" s="9">
        <f t="shared" si="41"/>
        <v>2170</v>
      </c>
      <c r="N24" s="53">
        <v>8659</v>
      </c>
      <c r="O24" s="45">
        <v>8426</v>
      </c>
      <c r="P24" s="43">
        <f t="shared" si="3"/>
        <v>9217.119999999999</v>
      </c>
      <c r="Q24" s="9">
        <v>9217</v>
      </c>
      <c r="R24" s="10"/>
      <c r="S24" s="9">
        <v>9217</v>
      </c>
    </row>
    <row r="25" spans="1:19" ht="44.25" customHeight="1" x14ac:dyDescent="0.25">
      <c r="A25" s="38" t="s">
        <v>43</v>
      </c>
      <c r="B25" s="39">
        <f t="shared" si="0"/>
        <v>2135</v>
      </c>
      <c r="C25" s="50"/>
      <c r="D25" s="9">
        <f t="shared" ref="D25:E25" si="42">F25+H25+J25</f>
        <v>1093</v>
      </c>
      <c r="E25" s="9">
        <f t="shared" si="42"/>
        <v>1042</v>
      </c>
      <c r="F25" s="9">
        <v>809</v>
      </c>
      <c r="G25" s="9">
        <v>785</v>
      </c>
      <c r="H25" s="9">
        <v>140</v>
      </c>
      <c r="I25" s="9">
        <v>116</v>
      </c>
      <c r="J25" s="9">
        <v>144</v>
      </c>
      <c r="K25" s="9">
        <v>141</v>
      </c>
      <c r="L25" s="9">
        <f t="shared" ref="L25:M25" si="43">F25-H25</f>
        <v>669</v>
      </c>
      <c r="M25" s="9">
        <f t="shared" si="43"/>
        <v>669</v>
      </c>
      <c r="N25" s="56">
        <v>1987</v>
      </c>
      <c r="O25" s="45">
        <v>2135</v>
      </c>
      <c r="P25" s="43">
        <f t="shared" si="3"/>
        <v>2283.48</v>
      </c>
      <c r="Q25" s="9">
        <v>2283</v>
      </c>
      <c r="R25" s="10"/>
      <c r="S25" s="9">
        <v>2283</v>
      </c>
    </row>
    <row r="26" spans="1:19" ht="31.5" customHeight="1" x14ac:dyDescent="0.25">
      <c r="A26" s="38" t="s">
        <v>44</v>
      </c>
      <c r="B26" s="39">
        <f t="shared" si="0"/>
        <v>1900</v>
      </c>
      <c r="C26" s="40"/>
      <c r="D26" s="9">
        <f t="shared" ref="D26:E26" si="44">F26+H26+J26</f>
        <v>932</v>
      </c>
      <c r="E26" s="9">
        <f t="shared" si="44"/>
        <v>968</v>
      </c>
      <c r="F26" s="9">
        <v>588</v>
      </c>
      <c r="G26" s="9">
        <v>634</v>
      </c>
      <c r="H26" s="9">
        <v>123</v>
      </c>
      <c r="I26" s="9">
        <v>129</v>
      </c>
      <c r="J26" s="9">
        <v>221</v>
      </c>
      <c r="K26" s="9">
        <v>205</v>
      </c>
      <c r="L26" s="9">
        <f t="shared" ref="L26:M26" si="45">F26-H26</f>
        <v>465</v>
      </c>
      <c r="M26" s="9">
        <f t="shared" si="45"/>
        <v>505</v>
      </c>
      <c r="N26" s="46">
        <v>1953</v>
      </c>
      <c r="O26" s="45">
        <v>1900</v>
      </c>
      <c r="P26" s="43">
        <f t="shared" si="3"/>
        <v>2046.16</v>
      </c>
      <c r="Q26" s="9">
        <v>2046</v>
      </c>
      <c r="R26" s="10"/>
      <c r="S26" s="9">
        <v>2046</v>
      </c>
    </row>
    <row r="27" spans="1:19" ht="16.5" customHeight="1" x14ac:dyDescent="0.25">
      <c r="A27" s="38" t="s">
        <v>45</v>
      </c>
      <c r="B27" s="39">
        <f t="shared" si="0"/>
        <v>4258</v>
      </c>
      <c r="C27" s="40"/>
      <c r="D27" s="9">
        <f t="shared" ref="D27:E27" si="46">F27+H27+J27</f>
        <v>2135</v>
      </c>
      <c r="E27" s="9">
        <f t="shared" si="46"/>
        <v>2123</v>
      </c>
      <c r="F27" s="9">
        <v>1683</v>
      </c>
      <c r="G27" s="9">
        <v>1681</v>
      </c>
      <c r="H27" s="9">
        <v>174</v>
      </c>
      <c r="I27" s="9">
        <v>175</v>
      </c>
      <c r="J27" s="9">
        <v>278</v>
      </c>
      <c r="K27" s="9">
        <v>267</v>
      </c>
      <c r="L27" s="9">
        <f t="shared" ref="L27:M27" si="47">F27-H27</f>
        <v>1509</v>
      </c>
      <c r="M27" s="9">
        <f t="shared" si="47"/>
        <v>1506</v>
      </c>
      <c r="N27" s="44">
        <v>4377</v>
      </c>
      <c r="O27" s="45">
        <v>4258</v>
      </c>
      <c r="P27" s="43">
        <f t="shared" si="3"/>
        <v>4460.42</v>
      </c>
      <c r="Q27" s="9">
        <v>4460</v>
      </c>
      <c r="R27" s="10"/>
      <c r="S27" s="9">
        <v>4460</v>
      </c>
    </row>
    <row r="28" spans="1:19" ht="16.5" customHeight="1" x14ac:dyDescent="0.25">
      <c r="A28" s="38" t="s">
        <v>46</v>
      </c>
      <c r="B28" s="39">
        <f t="shared" si="0"/>
        <v>2802</v>
      </c>
      <c r="C28" s="40"/>
      <c r="D28" s="9">
        <f t="shared" ref="D28:E28" si="48">F28+H28+J28</f>
        <v>1419</v>
      </c>
      <c r="E28" s="9">
        <f t="shared" si="48"/>
        <v>1383</v>
      </c>
      <c r="F28" s="15">
        <v>964</v>
      </c>
      <c r="G28" s="15">
        <v>942</v>
      </c>
      <c r="H28" s="15">
        <v>218</v>
      </c>
      <c r="I28" s="15">
        <v>208</v>
      </c>
      <c r="J28" s="15">
        <v>237</v>
      </c>
      <c r="K28" s="15">
        <v>233</v>
      </c>
      <c r="L28" s="9">
        <f t="shared" ref="L28:M28" si="49">F28-H28</f>
        <v>746</v>
      </c>
      <c r="M28" s="9">
        <f t="shared" si="49"/>
        <v>734</v>
      </c>
      <c r="N28" s="54">
        <v>2942</v>
      </c>
      <c r="O28" s="14">
        <v>2802</v>
      </c>
      <c r="P28" s="43">
        <f t="shared" si="3"/>
        <v>3049.08</v>
      </c>
      <c r="Q28" s="57">
        <v>3049</v>
      </c>
      <c r="R28" s="29"/>
      <c r="S28" s="57">
        <v>3049</v>
      </c>
    </row>
    <row r="29" spans="1:19" ht="16.5" customHeight="1" x14ac:dyDescent="0.25">
      <c r="A29" s="38" t="s">
        <v>47</v>
      </c>
      <c r="B29" s="39">
        <f t="shared" si="0"/>
        <v>2294</v>
      </c>
      <c r="C29" s="40"/>
      <c r="D29" s="9">
        <f t="shared" ref="D29:E29" si="50">F29+H29+J29</f>
        <v>1216</v>
      </c>
      <c r="E29" s="9">
        <f t="shared" si="50"/>
        <v>1078</v>
      </c>
      <c r="F29" s="9">
        <v>796</v>
      </c>
      <c r="G29" s="9">
        <v>684</v>
      </c>
      <c r="H29" s="9">
        <v>171</v>
      </c>
      <c r="I29" s="9">
        <v>155</v>
      </c>
      <c r="J29" s="9">
        <v>249</v>
      </c>
      <c r="K29" s="9">
        <v>239</v>
      </c>
      <c r="L29" s="9">
        <f t="shared" ref="L29:M29" si="51">F29-H29</f>
        <v>625</v>
      </c>
      <c r="M29" s="9">
        <f t="shared" si="51"/>
        <v>529</v>
      </c>
      <c r="N29" s="54">
        <v>2305</v>
      </c>
      <c r="O29" s="45">
        <v>2294</v>
      </c>
      <c r="P29" s="43">
        <f t="shared" si="3"/>
        <v>2483.08</v>
      </c>
      <c r="Q29" s="9">
        <v>2483</v>
      </c>
      <c r="R29" s="10"/>
      <c r="S29" s="9">
        <v>2483</v>
      </c>
    </row>
    <row r="30" spans="1:19" ht="16.5" customHeight="1" x14ac:dyDescent="0.25">
      <c r="A30" s="38" t="s">
        <v>48</v>
      </c>
      <c r="B30" s="39">
        <f t="shared" si="0"/>
        <v>4543</v>
      </c>
      <c r="C30" s="40"/>
      <c r="D30" s="9">
        <f t="shared" ref="D30:E30" si="52">F30+H30+J30</f>
        <v>2352</v>
      </c>
      <c r="E30" s="9">
        <f t="shared" si="52"/>
        <v>2191</v>
      </c>
      <c r="F30" s="16">
        <v>1678</v>
      </c>
      <c r="G30" s="16">
        <v>1528</v>
      </c>
      <c r="H30" s="16">
        <v>189</v>
      </c>
      <c r="I30" s="16">
        <v>222</v>
      </c>
      <c r="J30" s="16">
        <v>485</v>
      </c>
      <c r="K30" s="16">
        <v>441</v>
      </c>
      <c r="L30" s="9">
        <f t="shared" ref="L30:M30" si="53">F30-H30</f>
        <v>1489</v>
      </c>
      <c r="M30" s="9">
        <f t="shared" si="53"/>
        <v>1306</v>
      </c>
      <c r="N30" s="44">
        <v>4543</v>
      </c>
      <c r="O30" s="45">
        <v>4543</v>
      </c>
      <c r="P30" s="43">
        <f t="shared" si="3"/>
        <v>4781.38</v>
      </c>
      <c r="Q30" s="9">
        <v>4781</v>
      </c>
      <c r="R30" s="10"/>
      <c r="S30" s="9">
        <v>4781</v>
      </c>
    </row>
    <row r="31" spans="1:19" ht="16.5" customHeight="1" x14ac:dyDescent="0.25">
      <c r="A31" s="38" t="s">
        <v>49</v>
      </c>
      <c r="B31" s="39">
        <f t="shared" si="0"/>
        <v>1614</v>
      </c>
      <c r="C31" s="40"/>
      <c r="D31" s="9">
        <f t="shared" ref="D31:E31" si="54">F31+H31+J31</f>
        <v>804</v>
      </c>
      <c r="E31" s="9">
        <f t="shared" si="54"/>
        <v>810</v>
      </c>
      <c r="F31" s="9">
        <v>542</v>
      </c>
      <c r="G31" s="9">
        <v>513</v>
      </c>
      <c r="H31" s="9">
        <v>78</v>
      </c>
      <c r="I31" s="9">
        <v>89</v>
      </c>
      <c r="J31" s="9">
        <v>184</v>
      </c>
      <c r="K31" s="9">
        <v>208</v>
      </c>
      <c r="L31" s="9">
        <f t="shared" ref="L31:M31" si="55">F31-H31</f>
        <v>464</v>
      </c>
      <c r="M31" s="9">
        <f t="shared" si="55"/>
        <v>424</v>
      </c>
      <c r="N31" s="46">
        <v>1978</v>
      </c>
      <c r="O31" s="45">
        <v>1614</v>
      </c>
      <c r="P31" s="43">
        <f t="shared" si="3"/>
        <v>1710.8600000000001</v>
      </c>
      <c r="Q31" s="9">
        <v>1897</v>
      </c>
      <c r="R31" s="10"/>
      <c r="S31" s="9">
        <v>1897</v>
      </c>
    </row>
    <row r="32" spans="1:19" ht="16.5" customHeight="1" x14ac:dyDescent="0.25">
      <c r="A32" s="38" t="s">
        <v>50</v>
      </c>
      <c r="B32" s="39">
        <f t="shared" si="0"/>
        <v>7508</v>
      </c>
      <c r="C32" s="40"/>
      <c r="D32" s="9">
        <f t="shared" ref="D32:E32" si="56">F32+H32+J32</f>
        <v>3838</v>
      </c>
      <c r="E32" s="9">
        <f t="shared" si="56"/>
        <v>3670</v>
      </c>
      <c r="F32" s="9">
        <v>2396</v>
      </c>
      <c r="G32" s="9">
        <v>2224</v>
      </c>
      <c r="H32" s="9">
        <v>559</v>
      </c>
      <c r="I32" s="9">
        <v>536</v>
      </c>
      <c r="J32" s="9">
        <v>883</v>
      </c>
      <c r="K32" s="9">
        <v>910</v>
      </c>
      <c r="L32" s="9">
        <f t="shared" ref="L32:M32" si="57">F32-H32</f>
        <v>1837</v>
      </c>
      <c r="M32" s="9">
        <f t="shared" si="57"/>
        <v>1688</v>
      </c>
      <c r="N32" s="44">
        <v>7997</v>
      </c>
      <c r="O32" s="45">
        <v>7508</v>
      </c>
      <c r="P32" s="43">
        <f t="shared" si="3"/>
        <v>8143.1</v>
      </c>
      <c r="Q32" s="9">
        <v>8143</v>
      </c>
      <c r="R32" s="10"/>
      <c r="S32" s="9">
        <v>8143</v>
      </c>
    </row>
    <row r="33" spans="1:19" ht="16.5" customHeight="1" x14ac:dyDescent="0.25">
      <c r="A33" s="38" t="s">
        <v>51</v>
      </c>
      <c r="B33" s="39">
        <f t="shared" si="0"/>
        <v>2600</v>
      </c>
      <c r="C33" s="40"/>
      <c r="D33" s="9">
        <f t="shared" ref="D33:E33" si="58">F33+H33+J33</f>
        <v>1354</v>
      </c>
      <c r="E33" s="9">
        <f t="shared" si="58"/>
        <v>1246</v>
      </c>
      <c r="F33" s="9">
        <v>1065</v>
      </c>
      <c r="G33" s="9">
        <v>943</v>
      </c>
      <c r="H33" s="9">
        <v>85</v>
      </c>
      <c r="I33" s="9">
        <v>87</v>
      </c>
      <c r="J33" s="9">
        <v>204</v>
      </c>
      <c r="K33" s="9">
        <v>216</v>
      </c>
      <c r="L33" s="9">
        <f t="shared" ref="L33:M33" si="59">F33-H33</f>
        <v>980</v>
      </c>
      <c r="M33" s="9">
        <f t="shared" si="59"/>
        <v>856</v>
      </c>
      <c r="N33" s="44">
        <v>2690</v>
      </c>
      <c r="O33" s="45">
        <v>2600</v>
      </c>
      <c r="P33" s="43">
        <f t="shared" si="3"/>
        <v>2699.76</v>
      </c>
      <c r="Q33" s="9">
        <v>2700</v>
      </c>
      <c r="R33" s="10"/>
      <c r="S33" s="9">
        <v>2700</v>
      </c>
    </row>
    <row r="34" spans="1:19" ht="16.5" customHeight="1" x14ac:dyDescent="0.25">
      <c r="A34" s="38" t="s">
        <v>52</v>
      </c>
      <c r="B34" s="39">
        <f t="shared" si="0"/>
        <v>1340</v>
      </c>
      <c r="C34" s="40"/>
      <c r="D34" s="9">
        <f t="shared" ref="D34:E34" si="60">F34+H34+J34</f>
        <v>631</v>
      </c>
      <c r="E34" s="9">
        <f t="shared" si="60"/>
        <v>709</v>
      </c>
      <c r="F34" s="9">
        <v>393</v>
      </c>
      <c r="G34" s="9">
        <v>526</v>
      </c>
      <c r="H34" s="9">
        <v>88</v>
      </c>
      <c r="I34" s="9">
        <v>77</v>
      </c>
      <c r="J34" s="9">
        <v>150</v>
      </c>
      <c r="K34" s="9">
        <v>106</v>
      </c>
      <c r="L34" s="9">
        <f t="shared" ref="L34:M34" si="61">F34-H34</f>
        <v>305</v>
      </c>
      <c r="M34" s="9">
        <f t="shared" si="61"/>
        <v>449</v>
      </c>
      <c r="N34" s="46">
        <v>1396</v>
      </c>
      <c r="O34" s="45">
        <v>1340</v>
      </c>
      <c r="P34" s="43">
        <f t="shared" si="3"/>
        <v>1435.7</v>
      </c>
      <c r="Q34" s="9">
        <v>1607</v>
      </c>
      <c r="R34" s="10"/>
      <c r="S34" s="9">
        <v>1607</v>
      </c>
    </row>
    <row r="35" spans="1:19" ht="16.5" customHeight="1" x14ac:dyDescent="0.25">
      <c r="A35" s="38" t="s">
        <v>53</v>
      </c>
      <c r="B35" s="39">
        <f t="shared" si="0"/>
        <v>6696</v>
      </c>
      <c r="C35" s="40"/>
      <c r="D35" s="9">
        <f t="shared" ref="D35:E35" si="62">F35+H35+J35</f>
        <v>3499</v>
      </c>
      <c r="E35" s="9">
        <f t="shared" si="62"/>
        <v>3197</v>
      </c>
      <c r="F35" s="16">
        <v>1941</v>
      </c>
      <c r="G35" s="16">
        <v>1865</v>
      </c>
      <c r="H35" s="16">
        <v>847</v>
      </c>
      <c r="I35" s="16">
        <v>710</v>
      </c>
      <c r="J35" s="16">
        <v>711</v>
      </c>
      <c r="K35" s="16">
        <v>622</v>
      </c>
      <c r="L35" s="9">
        <f t="shared" ref="L35:M35" si="63">F35-H35</f>
        <v>1094</v>
      </c>
      <c r="M35" s="9">
        <f t="shared" si="63"/>
        <v>1155</v>
      </c>
      <c r="N35" s="44">
        <v>6800</v>
      </c>
      <c r="O35" s="45">
        <v>6696</v>
      </c>
      <c r="P35" s="43">
        <f t="shared" si="3"/>
        <v>7599.0599999999995</v>
      </c>
      <c r="Q35" s="9">
        <v>7599</v>
      </c>
      <c r="R35" s="10"/>
      <c r="S35" s="9">
        <v>7599</v>
      </c>
    </row>
    <row r="36" spans="1:19" ht="31.5" customHeight="1" x14ac:dyDescent="0.25">
      <c r="A36" s="58" t="s">
        <v>54</v>
      </c>
      <c r="B36" s="39">
        <f t="shared" si="0"/>
        <v>2052</v>
      </c>
      <c r="C36" s="40"/>
      <c r="D36" s="9">
        <f t="shared" ref="D36:E36" si="64">F36+H36+J36</f>
        <v>1036</v>
      </c>
      <c r="E36" s="9">
        <f t="shared" si="64"/>
        <v>1016</v>
      </c>
      <c r="F36" s="9">
        <v>691</v>
      </c>
      <c r="G36" s="9">
        <v>667</v>
      </c>
      <c r="H36" s="9">
        <v>149</v>
      </c>
      <c r="I36" s="9">
        <v>160</v>
      </c>
      <c r="J36" s="9">
        <v>196</v>
      </c>
      <c r="K36" s="9">
        <v>189</v>
      </c>
      <c r="L36" s="9">
        <f t="shared" ref="L36:M36" si="65">F36-H36</f>
        <v>542</v>
      </c>
      <c r="M36" s="9">
        <f t="shared" si="65"/>
        <v>507</v>
      </c>
      <c r="N36" s="46">
        <v>2052</v>
      </c>
      <c r="O36" s="45">
        <v>2052</v>
      </c>
      <c r="P36" s="43">
        <f t="shared" si="3"/>
        <v>2231.2200000000003</v>
      </c>
      <c r="Q36" s="9">
        <v>2231</v>
      </c>
      <c r="R36" s="10"/>
      <c r="S36" s="9">
        <v>2231</v>
      </c>
    </row>
    <row r="37" spans="1:19" ht="16.5" customHeight="1" x14ac:dyDescent="0.25">
      <c r="A37" s="38" t="s">
        <v>55</v>
      </c>
      <c r="B37" s="39">
        <f t="shared" si="0"/>
        <v>7454</v>
      </c>
      <c r="C37" s="40"/>
      <c r="D37" s="9">
        <f t="shared" ref="D37:E37" si="66">F37+H37+J37</f>
        <v>3585</v>
      </c>
      <c r="E37" s="9">
        <f t="shared" si="66"/>
        <v>3869</v>
      </c>
      <c r="F37" s="9">
        <v>2711</v>
      </c>
      <c r="G37" s="9">
        <v>2958</v>
      </c>
      <c r="H37" s="9">
        <v>167</v>
      </c>
      <c r="I37" s="9">
        <v>160</v>
      </c>
      <c r="J37" s="9">
        <v>707</v>
      </c>
      <c r="K37" s="9">
        <v>751</v>
      </c>
      <c r="L37" s="9">
        <f t="shared" ref="L37:M37" si="67">F37-H37</f>
        <v>2544</v>
      </c>
      <c r="M37" s="9">
        <f t="shared" si="67"/>
        <v>2798</v>
      </c>
      <c r="N37" s="46">
        <v>7054</v>
      </c>
      <c r="O37" s="45">
        <v>7454</v>
      </c>
      <c r="P37" s="43">
        <f t="shared" si="3"/>
        <v>7643.66</v>
      </c>
      <c r="Q37" s="9">
        <v>7644</v>
      </c>
      <c r="R37" s="10"/>
      <c r="S37" s="9">
        <v>7644</v>
      </c>
    </row>
    <row r="38" spans="1:19" ht="16.5" customHeight="1" x14ac:dyDescent="0.25">
      <c r="A38" s="38" t="s">
        <v>56</v>
      </c>
      <c r="B38" s="39">
        <f t="shared" si="0"/>
        <v>3310</v>
      </c>
      <c r="C38" s="40"/>
      <c r="D38" s="9">
        <f t="shared" ref="D38:E38" si="68">F38+H38+J38</f>
        <v>1707</v>
      </c>
      <c r="E38" s="9">
        <f t="shared" si="68"/>
        <v>1603</v>
      </c>
      <c r="F38" s="9">
        <v>916</v>
      </c>
      <c r="G38" s="9">
        <v>786</v>
      </c>
      <c r="H38" s="9">
        <v>443</v>
      </c>
      <c r="I38" s="9">
        <v>437</v>
      </c>
      <c r="J38" s="9">
        <v>348</v>
      </c>
      <c r="K38" s="9">
        <v>380</v>
      </c>
      <c r="L38" s="9">
        <f t="shared" ref="L38:M38" si="69">F38-H38</f>
        <v>473</v>
      </c>
      <c r="M38" s="9">
        <f t="shared" si="69"/>
        <v>349</v>
      </c>
      <c r="N38" s="44">
        <v>3445</v>
      </c>
      <c r="O38" s="45">
        <v>3310</v>
      </c>
      <c r="P38" s="43">
        <f t="shared" si="3"/>
        <v>3820.4</v>
      </c>
      <c r="Q38" s="9">
        <v>4465</v>
      </c>
      <c r="R38" s="10"/>
      <c r="S38" s="9">
        <v>3820</v>
      </c>
    </row>
    <row r="39" spans="1:19" ht="16.5" customHeight="1" x14ac:dyDescent="0.25">
      <c r="A39" s="38" t="s">
        <v>57</v>
      </c>
      <c r="B39" s="39">
        <f t="shared" si="0"/>
        <v>4135</v>
      </c>
      <c r="C39" s="40"/>
      <c r="D39" s="9">
        <f t="shared" ref="D39:E39" si="70">F39+H39+J39</f>
        <v>2130</v>
      </c>
      <c r="E39" s="9">
        <f t="shared" si="70"/>
        <v>2005</v>
      </c>
      <c r="F39" s="12">
        <v>1533</v>
      </c>
      <c r="G39" s="12">
        <v>1464</v>
      </c>
      <c r="H39" s="12">
        <v>207</v>
      </c>
      <c r="I39" s="12">
        <v>179</v>
      </c>
      <c r="J39" s="12">
        <v>390</v>
      </c>
      <c r="K39" s="12">
        <v>362</v>
      </c>
      <c r="L39" s="9">
        <f t="shared" ref="L39:M39" si="71">F39-H39</f>
        <v>1326</v>
      </c>
      <c r="M39" s="9">
        <f t="shared" si="71"/>
        <v>1285</v>
      </c>
      <c r="N39" s="46">
        <v>4150</v>
      </c>
      <c r="O39" s="45">
        <v>4135</v>
      </c>
      <c r="P39" s="43">
        <f t="shared" si="3"/>
        <v>4358.88</v>
      </c>
      <c r="Q39" s="9">
        <v>4359</v>
      </c>
      <c r="R39" s="31"/>
      <c r="S39" s="9">
        <v>4359</v>
      </c>
    </row>
    <row r="40" spans="1:19" ht="16.5" customHeight="1" x14ac:dyDescent="0.25">
      <c r="A40" s="38" t="s">
        <v>58</v>
      </c>
      <c r="B40" s="39">
        <f t="shared" si="0"/>
        <v>1150</v>
      </c>
      <c r="C40" s="40"/>
      <c r="D40" s="9">
        <f t="shared" ref="D40:E40" si="72">F40+H40+J40</f>
        <v>603</v>
      </c>
      <c r="E40" s="9">
        <f t="shared" si="72"/>
        <v>547</v>
      </c>
      <c r="F40" s="57">
        <v>318</v>
      </c>
      <c r="G40" s="57">
        <v>310</v>
      </c>
      <c r="H40" s="57">
        <v>131</v>
      </c>
      <c r="I40" s="57">
        <v>115</v>
      </c>
      <c r="J40" s="57">
        <v>154</v>
      </c>
      <c r="K40" s="57">
        <v>122</v>
      </c>
      <c r="L40" s="9">
        <f t="shared" ref="L40:M40" si="73">F40-H40</f>
        <v>187</v>
      </c>
      <c r="M40" s="9">
        <f t="shared" si="73"/>
        <v>195</v>
      </c>
      <c r="N40" s="46">
        <v>1156</v>
      </c>
      <c r="O40" s="45">
        <v>1150</v>
      </c>
      <c r="P40" s="43">
        <f t="shared" si="3"/>
        <v>1292.68</v>
      </c>
      <c r="Q40" s="9">
        <v>1293</v>
      </c>
      <c r="R40" s="10"/>
      <c r="S40" s="9">
        <v>1293</v>
      </c>
    </row>
    <row r="41" spans="1:19" ht="16.5" customHeight="1" x14ac:dyDescent="0.25">
      <c r="A41" s="38" t="s">
        <v>59</v>
      </c>
      <c r="B41" s="39">
        <f t="shared" si="0"/>
        <v>1890</v>
      </c>
      <c r="C41" s="40"/>
      <c r="D41" s="9">
        <f t="shared" ref="D41:E41" si="74">F41+H41+J41</f>
        <v>958</v>
      </c>
      <c r="E41" s="9">
        <f t="shared" si="74"/>
        <v>932</v>
      </c>
      <c r="F41" s="9">
        <v>660</v>
      </c>
      <c r="G41" s="9">
        <v>658</v>
      </c>
      <c r="H41" s="9">
        <v>122</v>
      </c>
      <c r="I41" s="9">
        <v>110</v>
      </c>
      <c r="J41" s="9">
        <v>176</v>
      </c>
      <c r="K41" s="9">
        <v>164</v>
      </c>
      <c r="L41" s="9">
        <f t="shared" ref="L41:M41" si="75">F41-H41</f>
        <v>538</v>
      </c>
      <c r="M41" s="9">
        <f t="shared" si="75"/>
        <v>548</v>
      </c>
      <c r="N41" s="46">
        <v>1920</v>
      </c>
      <c r="O41" s="45">
        <v>1890</v>
      </c>
      <c r="P41" s="43">
        <f t="shared" si="3"/>
        <v>2024.56</v>
      </c>
      <c r="Q41" s="9">
        <v>2025</v>
      </c>
      <c r="R41" s="10"/>
      <c r="S41" s="9">
        <v>2025</v>
      </c>
    </row>
    <row r="42" spans="1:19" ht="31.5" customHeight="1" x14ac:dyDescent="0.25">
      <c r="A42" s="38" t="s">
        <v>60</v>
      </c>
      <c r="B42" s="39">
        <f t="shared" si="0"/>
        <v>2700</v>
      </c>
      <c r="C42" s="40"/>
      <c r="D42" s="9">
        <f t="shared" ref="D42:E42" si="76">F42+H42+J42</f>
        <v>1402</v>
      </c>
      <c r="E42" s="9">
        <f t="shared" si="76"/>
        <v>1298</v>
      </c>
      <c r="F42" s="9">
        <v>869</v>
      </c>
      <c r="G42" s="9">
        <v>821</v>
      </c>
      <c r="H42" s="9">
        <v>240</v>
      </c>
      <c r="I42" s="9">
        <v>200</v>
      </c>
      <c r="J42" s="9">
        <v>293</v>
      </c>
      <c r="K42" s="9">
        <v>277</v>
      </c>
      <c r="L42" s="9">
        <f t="shared" ref="L42:M42" si="77">F42-H42</f>
        <v>629</v>
      </c>
      <c r="M42" s="9">
        <f t="shared" si="77"/>
        <v>621</v>
      </c>
      <c r="N42" s="44">
        <v>2800</v>
      </c>
      <c r="O42" s="45">
        <v>2700</v>
      </c>
      <c r="P42" s="43">
        <f t="shared" si="3"/>
        <v>2955.2</v>
      </c>
      <c r="Q42" s="9">
        <v>2955</v>
      </c>
      <c r="R42" s="27"/>
      <c r="S42" s="9">
        <v>2955</v>
      </c>
    </row>
    <row r="43" spans="1:19" ht="16.5" customHeight="1" x14ac:dyDescent="0.25">
      <c r="A43" s="38" t="s">
        <v>61</v>
      </c>
      <c r="B43" s="39">
        <f t="shared" si="0"/>
        <v>39208</v>
      </c>
      <c r="C43" s="40"/>
      <c r="D43" s="9">
        <f t="shared" ref="D43:E43" si="78">F43+H43+J43</f>
        <v>19524</v>
      </c>
      <c r="E43" s="9">
        <f t="shared" si="78"/>
        <v>19684</v>
      </c>
      <c r="F43" s="59">
        <v>12662</v>
      </c>
      <c r="G43" s="59">
        <v>12582</v>
      </c>
      <c r="H43" s="59">
        <v>3905</v>
      </c>
      <c r="I43" s="59">
        <v>3759</v>
      </c>
      <c r="J43" s="60">
        <v>2957</v>
      </c>
      <c r="K43" s="60">
        <v>3343</v>
      </c>
      <c r="L43" s="9">
        <f t="shared" ref="L43:M43" si="79">F43-H43</f>
        <v>8757</v>
      </c>
      <c r="M43" s="9">
        <f t="shared" si="79"/>
        <v>8823</v>
      </c>
      <c r="N43" s="54">
        <v>41933</v>
      </c>
      <c r="O43" s="45">
        <v>39208</v>
      </c>
      <c r="P43" s="43">
        <f t="shared" si="3"/>
        <v>43653.120000000003</v>
      </c>
      <c r="Q43" s="9">
        <v>46233</v>
      </c>
      <c r="R43" s="27"/>
      <c r="S43" s="9">
        <v>46233</v>
      </c>
    </row>
    <row r="44" spans="1:19" ht="16.5" customHeight="1" x14ac:dyDescent="0.25">
      <c r="A44" s="38" t="s">
        <v>62</v>
      </c>
      <c r="B44" s="39">
        <f t="shared" si="0"/>
        <v>32965</v>
      </c>
      <c r="C44" s="40"/>
      <c r="D44" s="9">
        <f t="shared" ref="D44:E44" si="80">F44+H44+J44</f>
        <v>16916</v>
      </c>
      <c r="E44" s="9">
        <f t="shared" si="80"/>
        <v>16049</v>
      </c>
      <c r="F44" s="9">
        <v>12375</v>
      </c>
      <c r="G44" s="9">
        <v>11722</v>
      </c>
      <c r="H44" s="9">
        <v>1598</v>
      </c>
      <c r="I44" s="9">
        <v>1516</v>
      </c>
      <c r="J44" s="9">
        <v>2943</v>
      </c>
      <c r="K44" s="9">
        <v>2811</v>
      </c>
      <c r="L44" s="9">
        <f t="shared" ref="L44:M44" si="81">F44-H44</f>
        <v>10777</v>
      </c>
      <c r="M44" s="9">
        <f t="shared" si="81"/>
        <v>10206</v>
      </c>
      <c r="N44" s="46">
        <v>32965</v>
      </c>
      <c r="O44" s="45">
        <v>32965</v>
      </c>
      <c r="P44" s="43">
        <f t="shared" si="3"/>
        <v>34771.119999999995</v>
      </c>
      <c r="Q44" s="9">
        <v>34771</v>
      </c>
      <c r="R44" s="10"/>
      <c r="S44" s="9">
        <v>34771</v>
      </c>
    </row>
    <row r="45" spans="1:19" ht="16.5" customHeight="1" x14ac:dyDescent="0.25">
      <c r="A45" s="38" t="s">
        <v>63</v>
      </c>
      <c r="B45" s="39">
        <f t="shared" si="0"/>
        <v>6214</v>
      </c>
      <c r="C45" s="40"/>
      <c r="D45" s="9">
        <f t="shared" ref="D45:E45" si="82">F45+H45+J45</f>
        <v>3256</v>
      </c>
      <c r="E45" s="9">
        <f t="shared" si="82"/>
        <v>2958</v>
      </c>
      <c r="F45" s="52">
        <v>2307</v>
      </c>
      <c r="G45" s="52">
        <v>2077</v>
      </c>
      <c r="H45" s="52">
        <v>581</v>
      </c>
      <c r="I45" s="52">
        <v>522</v>
      </c>
      <c r="J45" s="52">
        <v>368</v>
      </c>
      <c r="K45" s="52">
        <v>359</v>
      </c>
      <c r="L45" s="9">
        <f t="shared" ref="L45:M45" si="83">F45-H45</f>
        <v>1726</v>
      </c>
      <c r="M45" s="9">
        <f t="shared" si="83"/>
        <v>1555</v>
      </c>
      <c r="N45" s="46">
        <v>6357</v>
      </c>
      <c r="O45" s="45">
        <v>6214</v>
      </c>
      <c r="P45" s="43">
        <f t="shared" si="3"/>
        <v>6853.74</v>
      </c>
      <c r="Q45" s="9">
        <v>6854</v>
      </c>
      <c r="R45" s="10"/>
      <c r="S45" s="9">
        <v>6854</v>
      </c>
    </row>
    <row r="46" spans="1:19" ht="16.5" customHeight="1" x14ac:dyDescent="0.25">
      <c r="A46" s="38" t="s">
        <v>64</v>
      </c>
      <c r="B46" s="39">
        <f t="shared" si="0"/>
        <v>5221</v>
      </c>
      <c r="C46" s="40"/>
      <c r="D46" s="9">
        <f t="shared" ref="D46:E46" si="84">F46+H46+J46</f>
        <v>2603</v>
      </c>
      <c r="E46" s="9">
        <f t="shared" si="84"/>
        <v>2618</v>
      </c>
      <c r="F46" s="12">
        <v>1757</v>
      </c>
      <c r="G46" s="12">
        <v>1770</v>
      </c>
      <c r="H46" s="12">
        <v>468</v>
      </c>
      <c r="I46" s="12">
        <v>466</v>
      </c>
      <c r="J46" s="12">
        <v>378</v>
      </c>
      <c r="K46" s="12">
        <v>382</v>
      </c>
      <c r="L46" s="9">
        <f t="shared" ref="L46:M46" si="85">F46-H46</f>
        <v>1289</v>
      </c>
      <c r="M46" s="9">
        <f t="shared" si="85"/>
        <v>1304</v>
      </c>
      <c r="N46" s="54">
        <v>4750</v>
      </c>
      <c r="O46" s="45">
        <v>5221</v>
      </c>
      <c r="P46" s="43">
        <f t="shared" si="3"/>
        <v>5762.72</v>
      </c>
      <c r="Q46" s="9">
        <v>5763</v>
      </c>
      <c r="R46" s="10"/>
      <c r="S46" s="9">
        <v>5763</v>
      </c>
    </row>
    <row r="47" spans="1:19" ht="16.5" customHeight="1" x14ac:dyDescent="0.25">
      <c r="A47" s="58" t="s">
        <v>65</v>
      </c>
      <c r="B47" s="39">
        <f t="shared" si="0"/>
        <v>9467</v>
      </c>
      <c r="C47" s="61"/>
      <c r="D47" s="9">
        <f t="shared" ref="D47:E47" si="86">F47+H47+J47</f>
        <v>4833</v>
      </c>
      <c r="E47" s="9">
        <f t="shared" si="86"/>
        <v>4634</v>
      </c>
      <c r="F47" s="9">
        <v>3718</v>
      </c>
      <c r="G47" s="9">
        <v>3436</v>
      </c>
      <c r="H47" s="9">
        <v>512</v>
      </c>
      <c r="I47" s="9">
        <v>484</v>
      </c>
      <c r="J47" s="12">
        <v>603</v>
      </c>
      <c r="K47" s="12">
        <v>714</v>
      </c>
      <c r="L47" s="9">
        <f t="shared" ref="L47:M47" si="87">F47-H47</f>
        <v>3206</v>
      </c>
      <c r="M47" s="9">
        <f t="shared" si="87"/>
        <v>2952</v>
      </c>
      <c r="N47" s="46">
        <v>9488</v>
      </c>
      <c r="O47" s="45">
        <v>9467</v>
      </c>
      <c r="P47" s="43">
        <f t="shared" si="3"/>
        <v>10044.68</v>
      </c>
      <c r="Q47" s="9">
        <v>10066</v>
      </c>
      <c r="R47" s="10"/>
      <c r="S47" s="9">
        <v>10066</v>
      </c>
    </row>
    <row r="48" spans="1:19" ht="16.5" customHeight="1" x14ac:dyDescent="0.25">
      <c r="A48" s="38" t="s">
        <v>66</v>
      </c>
      <c r="B48" s="39">
        <f t="shared" si="0"/>
        <v>19553</v>
      </c>
      <c r="C48" s="40"/>
      <c r="D48" s="9">
        <f t="shared" ref="D48:E48" si="88">F48+H48+J48</f>
        <v>8926</v>
      </c>
      <c r="E48" s="9">
        <f t="shared" si="88"/>
        <v>10627</v>
      </c>
      <c r="F48" s="9">
        <v>6968</v>
      </c>
      <c r="G48" s="9">
        <v>7879</v>
      </c>
      <c r="H48" s="9">
        <v>835</v>
      </c>
      <c r="I48" s="9">
        <v>861</v>
      </c>
      <c r="J48" s="9">
        <v>1123</v>
      </c>
      <c r="K48" s="9">
        <v>1887</v>
      </c>
      <c r="L48" s="9">
        <f t="shared" ref="L48:M48" si="89">F48-H48</f>
        <v>6133</v>
      </c>
      <c r="M48" s="9">
        <f t="shared" si="89"/>
        <v>7018</v>
      </c>
      <c r="N48" s="46">
        <v>19332</v>
      </c>
      <c r="O48" s="45">
        <v>19553</v>
      </c>
      <c r="P48" s="43">
        <f t="shared" si="3"/>
        <v>20536.68</v>
      </c>
      <c r="Q48" s="9">
        <v>20537</v>
      </c>
      <c r="R48" s="10"/>
      <c r="S48" s="9">
        <v>20537</v>
      </c>
    </row>
    <row r="49" spans="1:19" ht="16.5" customHeight="1" x14ac:dyDescent="0.25">
      <c r="A49" s="38" t="s">
        <v>90</v>
      </c>
      <c r="B49" s="39">
        <f t="shared" si="0"/>
        <v>36646</v>
      </c>
      <c r="C49" s="40"/>
      <c r="D49" s="9">
        <f t="shared" ref="D49:E49" si="90">F49+H49+J49</f>
        <v>18661</v>
      </c>
      <c r="E49" s="9">
        <f t="shared" si="90"/>
        <v>17985</v>
      </c>
      <c r="F49" s="15">
        <v>13938</v>
      </c>
      <c r="G49" s="15">
        <v>13341</v>
      </c>
      <c r="H49" s="15">
        <v>2146</v>
      </c>
      <c r="I49" s="15">
        <v>1875</v>
      </c>
      <c r="J49" s="15">
        <v>2577</v>
      </c>
      <c r="K49" s="15">
        <v>2769</v>
      </c>
      <c r="L49" s="9">
        <f t="shared" ref="L49:M49" si="91">F49-H49</f>
        <v>11792</v>
      </c>
      <c r="M49" s="9">
        <f t="shared" si="91"/>
        <v>11466</v>
      </c>
      <c r="N49" s="46">
        <v>33390</v>
      </c>
      <c r="O49" s="45">
        <v>36646</v>
      </c>
      <c r="P49" s="43">
        <f t="shared" si="3"/>
        <v>38978.18</v>
      </c>
      <c r="Q49" s="9">
        <v>38978</v>
      </c>
      <c r="R49" s="10"/>
      <c r="S49" s="9">
        <v>38978</v>
      </c>
    </row>
    <row r="50" spans="1:19" ht="16.5" customHeight="1" x14ac:dyDescent="0.25">
      <c r="A50" s="62" t="s">
        <v>68</v>
      </c>
      <c r="B50" s="39">
        <f t="shared" si="0"/>
        <v>39692</v>
      </c>
      <c r="C50" s="40"/>
      <c r="D50" s="9">
        <f t="shared" ref="D50:E50" si="92">F50+H50+J50</f>
        <v>19570</v>
      </c>
      <c r="E50" s="9">
        <f t="shared" si="92"/>
        <v>20122</v>
      </c>
      <c r="F50" s="9">
        <v>15720</v>
      </c>
      <c r="G50" s="9">
        <v>16363</v>
      </c>
      <c r="H50" s="9">
        <v>972</v>
      </c>
      <c r="I50" s="9">
        <v>763</v>
      </c>
      <c r="J50" s="9">
        <v>2878</v>
      </c>
      <c r="K50" s="9">
        <v>2996</v>
      </c>
      <c r="L50" s="9">
        <f t="shared" ref="L50:M50" si="93">F50-H50</f>
        <v>14748</v>
      </c>
      <c r="M50" s="9">
        <f t="shared" si="93"/>
        <v>15600</v>
      </c>
      <c r="N50" s="46">
        <v>38588</v>
      </c>
      <c r="O50" s="45">
        <v>39692</v>
      </c>
      <c r="P50" s="43">
        <f t="shared" si="3"/>
        <v>40698.300000000003</v>
      </c>
      <c r="Q50" s="9">
        <v>40698</v>
      </c>
      <c r="R50" s="10"/>
      <c r="S50" s="9">
        <v>40698</v>
      </c>
    </row>
    <row r="51" spans="1:19" ht="16.5" customHeight="1" x14ac:dyDescent="0.25">
      <c r="A51" s="62" t="s">
        <v>91</v>
      </c>
      <c r="B51" s="39">
        <f t="shared" si="0"/>
        <v>6064</v>
      </c>
      <c r="C51" s="40"/>
      <c r="D51" s="9">
        <f t="shared" ref="D51:E51" si="94">F51+H51+J51</f>
        <v>3045</v>
      </c>
      <c r="E51" s="9">
        <f t="shared" si="94"/>
        <v>3019</v>
      </c>
      <c r="F51" s="9">
        <v>2065</v>
      </c>
      <c r="G51" s="9">
        <v>2078</v>
      </c>
      <c r="H51" s="9">
        <v>477</v>
      </c>
      <c r="I51" s="9">
        <v>453</v>
      </c>
      <c r="J51" s="9">
        <v>503</v>
      </c>
      <c r="K51" s="9">
        <v>488</v>
      </c>
      <c r="L51" s="9">
        <f t="shared" ref="L51:M51" si="95">F51-H51</f>
        <v>1588</v>
      </c>
      <c r="M51" s="9">
        <f t="shared" si="95"/>
        <v>1625</v>
      </c>
      <c r="N51" s="44">
        <v>5525</v>
      </c>
      <c r="O51" s="45">
        <v>6064</v>
      </c>
      <c r="P51" s="43">
        <f t="shared" si="3"/>
        <v>6603.4</v>
      </c>
      <c r="Q51" s="9">
        <v>6603</v>
      </c>
      <c r="R51" s="10"/>
      <c r="S51" s="9">
        <v>6603</v>
      </c>
    </row>
    <row r="52" spans="1:19" ht="32.25" customHeight="1" x14ac:dyDescent="0.25">
      <c r="A52" s="38" t="s">
        <v>69</v>
      </c>
      <c r="B52" s="39">
        <f t="shared" si="0"/>
        <v>6599</v>
      </c>
      <c r="C52" s="61"/>
      <c r="D52" s="9">
        <f t="shared" ref="D52:E52" si="96">F52+H52+J52</f>
        <v>3395</v>
      </c>
      <c r="E52" s="9">
        <f t="shared" si="96"/>
        <v>3204</v>
      </c>
      <c r="F52" s="9">
        <v>2238</v>
      </c>
      <c r="G52" s="9">
        <v>2296</v>
      </c>
      <c r="H52" s="9">
        <v>463</v>
      </c>
      <c r="I52" s="9">
        <v>236</v>
      </c>
      <c r="J52" s="9">
        <v>694</v>
      </c>
      <c r="K52" s="9">
        <v>672</v>
      </c>
      <c r="L52" s="9">
        <f t="shared" ref="L52:M52" si="97">F52-H52</f>
        <v>1775</v>
      </c>
      <c r="M52" s="9">
        <f t="shared" si="97"/>
        <v>2060</v>
      </c>
      <c r="N52" s="44">
        <v>7301</v>
      </c>
      <c r="O52" s="45">
        <v>6599</v>
      </c>
      <c r="P52" s="43">
        <f t="shared" si="3"/>
        <v>7004.42</v>
      </c>
      <c r="Q52" s="9">
        <v>7004</v>
      </c>
      <c r="R52" s="10"/>
      <c r="S52" s="9">
        <v>7004</v>
      </c>
    </row>
    <row r="53" spans="1:19" ht="43.5" customHeight="1" x14ac:dyDescent="0.25">
      <c r="A53" s="63" t="s">
        <v>70</v>
      </c>
      <c r="B53" s="39">
        <f t="shared" si="0"/>
        <v>1086</v>
      </c>
      <c r="C53" s="40"/>
      <c r="D53" s="9">
        <f t="shared" ref="D53:E53" si="98">F53+H53+J53</f>
        <v>549</v>
      </c>
      <c r="E53" s="9">
        <f t="shared" si="98"/>
        <v>537</v>
      </c>
      <c r="F53" s="57">
        <v>378</v>
      </c>
      <c r="G53" s="57">
        <v>371</v>
      </c>
      <c r="H53" s="57">
        <v>91</v>
      </c>
      <c r="I53" s="57">
        <v>92</v>
      </c>
      <c r="J53" s="57">
        <v>80</v>
      </c>
      <c r="K53" s="57">
        <v>74</v>
      </c>
      <c r="L53" s="9">
        <f t="shared" ref="L53:M53" si="99">F53-H53</f>
        <v>287</v>
      </c>
      <c r="M53" s="9">
        <f t="shared" si="99"/>
        <v>279</v>
      </c>
      <c r="N53" s="46">
        <v>1086</v>
      </c>
      <c r="O53" s="45">
        <v>1086</v>
      </c>
      <c r="P53" s="43">
        <f t="shared" si="3"/>
        <v>1192.1399999999999</v>
      </c>
      <c r="Q53" s="9">
        <v>1192</v>
      </c>
      <c r="R53" s="10"/>
      <c r="S53" s="9">
        <v>1192</v>
      </c>
    </row>
    <row r="54" spans="1:19" ht="39.75" customHeight="1" x14ac:dyDescent="0.25">
      <c r="A54" s="64" t="s">
        <v>92</v>
      </c>
      <c r="B54" s="39">
        <f t="shared" si="0"/>
        <v>1008</v>
      </c>
      <c r="C54" s="40"/>
      <c r="D54" s="9">
        <f t="shared" ref="D54:E54" si="100">F54+H54+J54</f>
        <v>494</v>
      </c>
      <c r="E54" s="9">
        <f t="shared" si="100"/>
        <v>514</v>
      </c>
      <c r="F54" s="9">
        <v>339</v>
      </c>
      <c r="G54" s="9">
        <v>342</v>
      </c>
      <c r="H54" s="9">
        <v>45</v>
      </c>
      <c r="I54" s="9">
        <v>78</v>
      </c>
      <c r="J54" s="9">
        <v>110</v>
      </c>
      <c r="K54" s="9">
        <v>94</v>
      </c>
      <c r="L54" s="9">
        <f t="shared" ref="L54:M54" si="101">F54-H54</f>
        <v>294</v>
      </c>
      <c r="M54" s="9">
        <f t="shared" si="101"/>
        <v>264</v>
      </c>
      <c r="N54" s="44">
        <v>1008</v>
      </c>
      <c r="O54" s="14">
        <v>1008</v>
      </c>
      <c r="P54" s="43">
        <f t="shared" si="3"/>
        <v>1079.3400000000001</v>
      </c>
      <c r="Q54" s="57">
        <v>1079</v>
      </c>
      <c r="R54" s="29"/>
      <c r="S54" s="57">
        <v>1079</v>
      </c>
    </row>
    <row r="55" spans="1:19" ht="18.75" customHeight="1" x14ac:dyDescent="0.25">
      <c r="A55" s="18" t="s">
        <v>71</v>
      </c>
      <c r="B55" s="20">
        <f t="shared" ref="B55:O55" si="102">SUM(B5:B54)</f>
        <v>374488</v>
      </c>
      <c r="C55" s="20">
        <f t="shared" si="102"/>
        <v>0</v>
      </c>
      <c r="D55" s="25">
        <f t="shared" si="102"/>
        <v>188748</v>
      </c>
      <c r="E55" s="20">
        <f t="shared" si="102"/>
        <v>185740</v>
      </c>
      <c r="F55" s="20">
        <f t="shared" si="102"/>
        <v>133352</v>
      </c>
      <c r="G55" s="20">
        <f t="shared" si="102"/>
        <v>131269</v>
      </c>
      <c r="H55" s="20">
        <f t="shared" si="102"/>
        <v>23019</v>
      </c>
      <c r="I55" s="20">
        <f t="shared" si="102"/>
        <v>21399</v>
      </c>
      <c r="J55" s="20">
        <f t="shared" si="102"/>
        <v>32377</v>
      </c>
      <c r="K55" s="20">
        <f t="shared" si="102"/>
        <v>33072</v>
      </c>
      <c r="L55" s="20">
        <f t="shared" si="102"/>
        <v>110333</v>
      </c>
      <c r="M55" s="20">
        <f t="shared" si="102"/>
        <v>109870</v>
      </c>
      <c r="N55" s="65">
        <f t="shared" si="102"/>
        <v>376761</v>
      </c>
      <c r="O55" s="19">
        <f t="shared" si="102"/>
        <v>374488</v>
      </c>
      <c r="P55" s="43">
        <f t="shared" si="3"/>
        <v>400250.44</v>
      </c>
      <c r="Q55" s="43">
        <f t="shared" ref="Q55:S55" si="103">(I55+J55)*1.58+G55+H55+K55+L55</f>
        <v>382659.08</v>
      </c>
      <c r="R55" s="43">
        <f t="shared" si="103"/>
        <v>368030.42</v>
      </c>
      <c r="S55" s="43">
        <f t="shared" si="103"/>
        <v>766986.9</v>
      </c>
    </row>
    <row r="56" spans="1:19" ht="15.75" customHeight="1" x14ac:dyDescent="0.25">
      <c r="A56" s="21"/>
      <c r="B56" s="22"/>
      <c r="C56" s="22"/>
      <c r="D56" s="23"/>
      <c r="E56" s="22"/>
      <c r="F56" s="22"/>
      <c r="G56" s="22"/>
      <c r="H56" s="22"/>
      <c r="I56" s="22"/>
      <c r="J56" s="22"/>
      <c r="K56" s="22"/>
      <c r="L56" s="2"/>
      <c r="M56" s="2"/>
      <c r="N56" s="2"/>
      <c r="O56" s="2"/>
      <c r="P56" s="2"/>
      <c r="Q56" s="2"/>
      <c r="R56" s="2"/>
      <c r="S56" s="2"/>
    </row>
    <row r="57" spans="1:19" ht="15.75" customHeight="1" x14ac:dyDescent="0.25">
      <c r="A57" s="21"/>
      <c r="B57" s="22"/>
      <c r="C57" s="22"/>
      <c r="D57" s="22"/>
      <c r="E57" s="22"/>
      <c r="F57" s="22"/>
      <c r="G57" s="23"/>
      <c r="H57" s="23"/>
      <c r="I57" s="23"/>
      <c r="J57" s="22"/>
      <c r="K57" s="22"/>
      <c r="L57" s="2"/>
      <c r="M57" s="2"/>
      <c r="N57" s="2"/>
      <c r="O57" s="2"/>
      <c r="P57" s="2"/>
      <c r="Q57" s="2"/>
      <c r="R57" s="2"/>
      <c r="S57" s="2"/>
    </row>
    <row r="58" spans="1:19" ht="15.75" customHeight="1" x14ac:dyDescent="0.25">
      <c r="A58" s="21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"/>
      <c r="M58" s="2"/>
      <c r="N58" s="2"/>
      <c r="O58" s="2"/>
      <c r="P58" s="2"/>
      <c r="Q58" s="2"/>
      <c r="R58" s="2"/>
      <c r="S58" s="2"/>
    </row>
    <row r="59" spans="1:19" ht="15.75" customHeight="1" x14ac:dyDescent="0.25">
      <c r="A59" s="21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"/>
      <c r="M59" s="2"/>
      <c r="N59" s="2"/>
      <c r="O59" s="2"/>
      <c r="P59" s="2"/>
      <c r="Q59" s="2"/>
      <c r="R59" s="2"/>
      <c r="S59" s="2"/>
    </row>
    <row r="60" spans="1:19" ht="15.75" customHeight="1" x14ac:dyDescent="0.25">
      <c r="A60" s="21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"/>
      <c r="M60" s="2"/>
      <c r="N60" s="2"/>
      <c r="O60" s="2"/>
      <c r="P60" s="2"/>
      <c r="Q60" s="2"/>
      <c r="R60" s="2"/>
      <c r="S60" s="2"/>
    </row>
    <row r="61" spans="1:19" ht="15.75" customHeight="1" x14ac:dyDescent="0.25">
      <c r="A61" s="21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"/>
      <c r="M61" s="2"/>
      <c r="N61" s="2"/>
      <c r="O61" s="2"/>
      <c r="P61" s="2"/>
      <c r="Q61" s="2"/>
      <c r="R61" s="2"/>
      <c r="S61" s="2"/>
    </row>
    <row r="62" spans="1:19" ht="15.75" customHeight="1" x14ac:dyDescent="0.25">
      <c r="A62" s="21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"/>
      <c r="M62" s="2"/>
      <c r="N62" s="2"/>
      <c r="O62" s="2"/>
      <c r="P62" s="2"/>
      <c r="Q62" s="2"/>
      <c r="R62" s="2"/>
      <c r="S62" s="2"/>
    </row>
    <row r="63" spans="1:19" ht="15.75" customHeight="1" x14ac:dyDescent="0.25">
      <c r="A63" s="21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"/>
      <c r="M63" s="2"/>
      <c r="N63" s="2"/>
      <c r="O63" s="2"/>
      <c r="P63" s="2"/>
      <c r="Q63" s="2"/>
      <c r="R63" s="2"/>
      <c r="S63" s="2"/>
    </row>
    <row r="64" spans="1:19" ht="15.75" customHeight="1" x14ac:dyDescent="0.25">
      <c r="A64" s="21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"/>
      <c r="M64" s="2"/>
      <c r="N64" s="2"/>
      <c r="O64" s="2"/>
      <c r="P64" s="2"/>
      <c r="Q64" s="2"/>
      <c r="R64" s="2"/>
      <c r="S64" s="2"/>
    </row>
    <row r="65" spans="1:19" ht="15.75" customHeight="1" x14ac:dyDescent="0.25">
      <c r="A65" s="21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"/>
      <c r="M65" s="2"/>
      <c r="N65" s="2"/>
      <c r="O65" s="2"/>
      <c r="P65" s="2"/>
      <c r="Q65" s="2"/>
      <c r="R65" s="2"/>
      <c r="S65" s="2"/>
    </row>
    <row r="66" spans="1:19" ht="15.75" customHeight="1" x14ac:dyDescent="0.25">
      <c r="A66" s="21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"/>
      <c r="M66" s="2"/>
      <c r="N66" s="2"/>
      <c r="O66" s="2"/>
      <c r="P66" s="2"/>
      <c r="Q66" s="2"/>
      <c r="R66" s="2"/>
      <c r="S66" s="2"/>
    </row>
    <row r="67" spans="1:19" ht="15.75" customHeight="1" x14ac:dyDescent="0.25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"/>
      <c r="M67" s="2"/>
      <c r="N67" s="2"/>
      <c r="O67" s="2"/>
      <c r="P67" s="2"/>
      <c r="Q67" s="2"/>
      <c r="R67" s="2"/>
      <c r="S67" s="2"/>
    </row>
    <row r="68" spans="1:19" ht="15.75" customHeight="1" x14ac:dyDescent="0.25">
      <c r="A68" s="21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"/>
      <c r="M68" s="2"/>
      <c r="N68" s="2"/>
      <c r="O68" s="2"/>
      <c r="P68" s="2"/>
      <c r="Q68" s="2"/>
      <c r="R68" s="2"/>
      <c r="S68" s="2"/>
    </row>
    <row r="69" spans="1:19" ht="15.75" customHeight="1" x14ac:dyDescent="0.25">
      <c r="A69" s="21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"/>
      <c r="M69" s="2"/>
      <c r="N69" s="2"/>
      <c r="O69" s="2"/>
      <c r="P69" s="2"/>
      <c r="Q69" s="2"/>
      <c r="R69" s="2"/>
      <c r="S69" s="2"/>
    </row>
    <row r="70" spans="1:19" ht="15.75" customHeight="1" x14ac:dyDescent="0.25">
      <c r="A70" s="21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"/>
      <c r="M70" s="2"/>
      <c r="N70" s="2"/>
      <c r="O70" s="2"/>
      <c r="P70" s="2"/>
      <c r="Q70" s="2"/>
      <c r="R70" s="2"/>
      <c r="S70" s="2"/>
    </row>
    <row r="71" spans="1:19" ht="15.75" customHeight="1" x14ac:dyDescent="0.25">
      <c r="A71" s="21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"/>
      <c r="M71" s="2"/>
      <c r="N71" s="2"/>
      <c r="O71" s="2"/>
      <c r="P71" s="2"/>
      <c r="Q71" s="2"/>
      <c r="R71" s="2"/>
      <c r="S71" s="2"/>
    </row>
    <row r="72" spans="1:19" ht="15.75" customHeight="1" x14ac:dyDescent="0.25">
      <c r="A72" s="21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"/>
      <c r="M72" s="2"/>
      <c r="N72" s="2"/>
      <c r="O72" s="2"/>
      <c r="P72" s="2"/>
      <c r="Q72" s="2"/>
      <c r="R72" s="2"/>
      <c r="S72" s="2"/>
    </row>
    <row r="73" spans="1:19" ht="15.75" customHeight="1" x14ac:dyDescent="0.25">
      <c r="A73" s="21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"/>
      <c r="M73" s="2"/>
      <c r="N73" s="2"/>
      <c r="O73" s="2"/>
      <c r="P73" s="2"/>
      <c r="Q73" s="2"/>
      <c r="R73" s="2"/>
      <c r="S73" s="2"/>
    </row>
    <row r="74" spans="1:19" ht="15.75" customHeight="1" x14ac:dyDescent="0.25">
      <c r="A74" s="21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"/>
      <c r="M74" s="2"/>
      <c r="N74" s="2"/>
      <c r="O74" s="2"/>
      <c r="P74" s="2"/>
      <c r="Q74" s="2"/>
      <c r="R74" s="2"/>
      <c r="S74" s="2"/>
    </row>
    <row r="75" spans="1:19" ht="15.75" customHeight="1" x14ac:dyDescent="0.25">
      <c r="A75" s="21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"/>
      <c r="M75" s="2"/>
      <c r="N75" s="2"/>
      <c r="O75" s="2"/>
      <c r="P75" s="2"/>
      <c r="Q75" s="2"/>
      <c r="R75" s="2"/>
      <c r="S75" s="2"/>
    </row>
    <row r="76" spans="1:19" ht="15.75" customHeight="1" x14ac:dyDescent="0.25">
      <c r="A76" s="21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"/>
      <c r="M76" s="2"/>
      <c r="N76" s="2"/>
      <c r="O76" s="2"/>
      <c r="P76" s="2"/>
      <c r="Q76" s="2"/>
      <c r="R76" s="2"/>
      <c r="S76" s="2"/>
    </row>
    <row r="77" spans="1:19" ht="15.75" customHeight="1" x14ac:dyDescent="0.25">
      <c r="A77" s="21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"/>
      <c r="M77" s="2"/>
      <c r="N77" s="2"/>
      <c r="O77" s="2"/>
      <c r="P77" s="2"/>
      <c r="Q77" s="2"/>
      <c r="R77" s="2"/>
      <c r="S77" s="2"/>
    </row>
    <row r="78" spans="1:19" ht="15.75" customHeight="1" x14ac:dyDescent="0.25">
      <c r="A78" s="21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"/>
      <c r="M78" s="2"/>
      <c r="N78" s="2"/>
      <c r="O78" s="2"/>
      <c r="P78" s="2"/>
      <c r="Q78" s="2"/>
      <c r="R78" s="2"/>
      <c r="S78" s="2"/>
    </row>
    <row r="79" spans="1:19" ht="15.75" customHeight="1" x14ac:dyDescent="0.25">
      <c r="A79" s="21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"/>
      <c r="M79" s="2"/>
      <c r="N79" s="2"/>
      <c r="O79" s="2"/>
      <c r="P79" s="2"/>
      <c r="Q79" s="2"/>
      <c r="R79" s="2"/>
      <c r="S79" s="2"/>
    </row>
    <row r="80" spans="1:19" ht="15.75" customHeight="1" x14ac:dyDescent="0.25">
      <c r="A80" s="21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"/>
      <c r="M80" s="2"/>
      <c r="N80" s="2"/>
      <c r="O80" s="2"/>
      <c r="P80" s="2"/>
      <c r="Q80" s="2"/>
      <c r="R80" s="2"/>
      <c r="S80" s="2"/>
    </row>
    <row r="81" spans="1:19" ht="15.75" customHeight="1" x14ac:dyDescent="0.25">
      <c r="A81" s="21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"/>
      <c r="M81" s="2"/>
      <c r="N81" s="2"/>
      <c r="O81" s="2"/>
      <c r="P81" s="2"/>
      <c r="Q81" s="2"/>
      <c r="R81" s="2"/>
      <c r="S81" s="2"/>
    </row>
    <row r="82" spans="1:19" ht="15.75" customHeight="1" x14ac:dyDescent="0.25">
      <c r="A82" s="21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"/>
      <c r="M82" s="2"/>
      <c r="N82" s="2"/>
      <c r="O82" s="2"/>
      <c r="P82" s="2"/>
      <c r="Q82" s="2"/>
      <c r="R82" s="2"/>
      <c r="S82" s="2"/>
    </row>
    <row r="83" spans="1:19" ht="15.75" customHeight="1" x14ac:dyDescent="0.25">
      <c r="A83" s="21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"/>
      <c r="M83" s="2"/>
      <c r="N83" s="2"/>
      <c r="O83" s="2"/>
      <c r="P83" s="2"/>
      <c r="Q83" s="2"/>
      <c r="R83" s="2"/>
      <c r="S83" s="2"/>
    </row>
    <row r="84" spans="1:19" ht="15.75" customHeight="1" x14ac:dyDescent="0.25">
      <c r="A84" s="21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"/>
      <c r="M84" s="2"/>
      <c r="N84" s="2"/>
      <c r="O84" s="2"/>
      <c r="P84" s="2"/>
      <c r="Q84" s="2"/>
      <c r="R84" s="2"/>
      <c r="S84" s="2"/>
    </row>
    <row r="85" spans="1:19" ht="15.75" customHeight="1" x14ac:dyDescent="0.25">
      <c r="A85" s="21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"/>
      <c r="M85" s="2"/>
      <c r="N85" s="2"/>
      <c r="O85" s="2"/>
      <c r="P85" s="2"/>
      <c r="Q85" s="2"/>
      <c r="R85" s="2"/>
      <c r="S85" s="2"/>
    </row>
    <row r="86" spans="1:19" ht="15.75" customHeight="1" x14ac:dyDescent="0.25">
      <c r="A86" s="21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"/>
      <c r="M86" s="2"/>
      <c r="N86" s="2"/>
      <c r="O86" s="2"/>
      <c r="P86" s="2"/>
      <c r="Q86" s="2"/>
      <c r="R86" s="2"/>
      <c r="S86" s="2"/>
    </row>
    <row r="87" spans="1:19" ht="15.75" customHeight="1" x14ac:dyDescent="0.25">
      <c r="A87" s="21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"/>
      <c r="M87" s="2"/>
      <c r="N87" s="2"/>
      <c r="O87" s="2"/>
      <c r="P87" s="2"/>
      <c r="Q87" s="2"/>
      <c r="R87" s="2"/>
      <c r="S87" s="2"/>
    </row>
    <row r="88" spans="1:19" ht="15.75" customHeight="1" x14ac:dyDescent="0.25">
      <c r="A88" s="21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"/>
      <c r="M88" s="2"/>
      <c r="N88" s="2"/>
      <c r="O88" s="2"/>
      <c r="P88" s="2"/>
      <c r="Q88" s="2"/>
      <c r="R88" s="2"/>
      <c r="S88" s="2"/>
    </row>
    <row r="89" spans="1:19" ht="15.75" customHeight="1" x14ac:dyDescent="0.25">
      <c r="A89" s="21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"/>
      <c r="M89" s="2"/>
      <c r="N89" s="2"/>
      <c r="O89" s="2"/>
      <c r="P89" s="2"/>
      <c r="Q89" s="2"/>
      <c r="R89" s="2"/>
      <c r="S89" s="2"/>
    </row>
    <row r="90" spans="1:19" ht="15.75" customHeight="1" x14ac:dyDescent="0.25">
      <c r="A90" s="21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"/>
      <c r="M90" s="2"/>
      <c r="N90" s="2"/>
      <c r="O90" s="2"/>
      <c r="P90" s="2"/>
      <c r="Q90" s="2"/>
      <c r="R90" s="2"/>
      <c r="S90" s="2"/>
    </row>
    <row r="91" spans="1:19" ht="15.75" customHeight="1" x14ac:dyDescent="0.25">
      <c r="A91" s="21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"/>
      <c r="M91" s="2"/>
      <c r="N91" s="2"/>
      <c r="O91" s="2"/>
      <c r="P91" s="2"/>
      <c r="Q91" s="2"/>
      <c r="R91" s="2"/>
      <c r="S91" s="2"/>
    </row>
    <row r="92" spans="1:19" ht="15.75" customHeight="1" x14ac:dyDescent="0.25">
      <c r="A92" s="21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"/>
      <c r="M92" s="2"/>
      <c r="N92" s="2"/>
      <c r="O92" s="2"/>
      <c r="P92" s="2"/>
      <c r="Q92" s="2"/>
      <c r="R92" s="2"/>
      <c r="S92" s="2"/>
    </row>
    <row r="93" spans="1:19" ht="15.75" customHeight="1" x14ac:dyDescent="0.25">
      <c r="A93" s="21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"/>
      <c r="M93" s="2"/>
      <c r="N93" s="2"/>
      <c r="O93" s="2"/>
      <c r="P93" s="2"/>
      <c r="Q93" s="2"/>
      <c r="R93" s="2"/>
      <c r="S93" s="2"/>
    </row>
    <row r="94" spans="1:19" ht="15.75" customHeight="1" x14ac:dyDescent="0.25">
      <c r="A94" s="21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"/>
      <c r="M94" s="2"/>
      <c r="N94" s="2"/>
      <c r="O94" s="2"/>
      <c r="P94" s="2"/>
      <c r="Q94" s="2"/>
      <c r="R94" s="2"/>
      <c r="S94" s="2"/>
    </row>
    <row r="95" spans="1:19" ht="15.75" customHeight="1" x14ac:dyDescent="0.25">
      <c r="A95" s="21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"/>
      <c r="M95" s="2"/>
      <c r="N95" s="2"/>
      <c r="O95" s="2"/>
      <c r="P95" s="2"/>
      <c r="Q95" s="2"/>
      <c r="R95" s="2"/>
      <c r="S95" s="2"/>
    </row>
    <row r="96" spans="1:19" ht="15.75" customHeight="1" x14ac:dyDescent="0.25">
      <c r="A96" s="21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"/>
      <c r="M96" s="2"/>
      <c r="N96" s="2"/>
      <c r="O96" s="2"/>
      <c r="P96" s="2"/>
      <c r="Q96" s="2"/>
      <c r="R96" s="2"/>
      <c r="S96" s="2"/>
    </row>
    <row r="97" spans="1:19" ht="15.75" customHeight="1" x14ac:dyDescent="0.25">
      <c r="A97" s="21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"/>
      <c r="M97" s="2"/>
      <c r="N97" s="2"/>
      <c r="O97" s="2"/>
      <c r="P97" s="2"/>
      <c r="Q97" s="2"/>
      <c r="R97" s="2"/>
      <c r="S97" s="2"/>
    </row>
    <row r="98" spans="1:19" ht="15.75" customHeight="1" x14ac:dyDescent="0.25">
      <c r="A98" s="21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"/>
      <c r="M98" s="2"/>
      <c r="N98" s="2"/>
      <c r="O98" s="2"/>
      <c r="P98" s="2"/>
      <c r="Q98" s="2"/>
      <c r="R98" s="2"/>
      <c r="S98" s="2"/>
    </row>
    <row r="99" spans="1:19" ht="15.75" customHeight="1" x14ac:dyDescent="0.25">
      <c r="A99" s="21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"/>
      <c r="M99" s="2"/>
      <c r="N99" s="2"/>
      <c r="O99" s="2"/>
      <c r="P99" s="2"/>
      <c r="Q99" s="2"/>
      <c r="R99" s="2"/>
      <c r="S99" s="2"/>
    </row>
    <row r="100" spans="1:19" ht="15.75" customHeight="1" x14ac:dyDescent="0.25">
      <c r="A100" s="21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"/>
      <c r="M100" s="2"/>
      <c r="N100" s="2"/>
      <c r="O100" s="2"/>
      <c r="P100" s="2"/>
      <c r="Q100" s="2"/>
      <c r="R100" s="2"/>
      <c r="S100" s="2"/>
    </row>
  </sheetData>
  <mergeCells count="12">
    <mergeCell ref="O2:O4"/>
    <mergeCell ref="P2:P4"/>
    <mergeCell ref="A1:K1"/>
    <mergeCell ref="A2:A4"/>
    <mergeCell ref="B2:B4"/>
    <mergeCell ref="D2:K2"/>
    <mergeCell ref="N2:N4"/>
    <mergeCell ref="C2:C3"/>
    <mergeCell ref="D3:E3"/>
    <mergeCell ref="F3:G3"/>
    <mergeCell ref="J3:K3"/>
    <mergeCell ref="H3:I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опека</vt:lpstr>
      <vt:lpstr>стационары</vt:lpstr>
      <vt:lpstr>профосмотры</vt:lpstr>
      <vt:lpstr>расчет</vt:lpstr>
      <vt:lpstr>опека!Область_печати</vt:lpstr>
      <vt:lpstr>стационары!Область_печати</vt:lpstr>
    </vt:vector>
  </TitlesOfParts>
  <Company>TFOMS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oms06</dc:creator>
  <cp:lastModifiedBy>Попова Анастасия Андреевна</cp:lastModifiedBy>
  <cp:lastPrinted>2022-12-23T09:41:58Z</cp:lastPrinted>
  <dcterms:created xsi:type="dcterms:W3CDTF">2013-09-12T08:26:40Z</dcterms:created>
  <dcterms:modified xsi:type="dcterms:W3CDTF">2024-12-28T11:24:10Z</dcterms:modified>
</cp:coreProperties>
</file>