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300" windowHeight="12345" firstSheet="3" activeTab="7"/>
  </bookViews>
  <sheets>
    <sheet name="2025" sheetId="2" r:id="rId1"/>
    <sheet name="протокол от 30.01.2025 № 2" sheetId="1" r:id="rId2"/>
    <sheet name="протокол от 27.02.2025 № 3" sheetId="3" r:id="rId3"/>
    <sheet name="протокол от 27.03.2025 № 4" sheetId="4" r:id="rId4"/>
    <sheet name="протокол от 28.05.2025 № 7" sheetId="5" r:id="rId5"/>
    <sheet name="протокол от 30.06.2025 № 8" sheetId="6" r:id="rId6"/>
    <sheet name="протокол от 29.07.2025 № 9" sheetId="7" r:id="rId7"/>
    <sheet name="протокол от 27.08.2025 № 10" sheetId="8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1Excel_BuiltIn_Print_Titles_7" localSheetId="0">('[1]ф. 2, таб. 1, стац'!$C$1:$E$65536,'[1]ф. 2, таб. 1, стац'!$A$4:$IV$8)</definedName>
    <definedName name="_1Excel_BuiltIn_Print_Titles_7" localSheetId="2">('[1]ф. 2, таб. 1, стац'!$C$1:$E$65536,'[1]ф. 2, таб. 1, стац'!$A$4:$IV$8)</definedName>
    <definedName name="_1Excel_BuiltIn_Print_Titles_7" localSheetId="3">('[1]ф. 2, таб. 1, стац'!$C$1:$E$65536,'[1]ф. 2, таб. 1, стац'!$A$4:$IV$8)</definedName>
    <definedName name="_1Excel_BuiltIn_Print_Titles_7" localSheetId="7">('[1]ф. 2, таб. 1, стац'!$C$1:$E$65536,'[1]ф. 2, таб. 1, стац'!$A$4:$IV$8)</definedName>
    <definedName name="_1Excel_BuiltIn_Print_Titles_7" localSheetId="4">('[1]ф. 2, таб. 1, стац'!$C$1:$E$65536,'[1]ф. 2, таб. 1, стац'!$A$4:$IV$8)</definedName>
    <definedName name="_1Excel_BuiltIn_Print_Titles_7" localSheetId="6">('[1]ф. 2, таб. 1, стац'!$C$1:$E$65536,'[1]ф. 2, таб. 1, стац'!$A$4:$IV$8)</definedName>
    <definedName name="_1Excel_BuiltIn_Print_Titles_7" localSheetId="1">('[1]ф. 2, таб. 1, стац'!$C$1:$E$65536,'[1]ф. 2, таб. 1, стац'!$A$4:$IV$8)</definedName>
    <definedName name="_1Excel_BuiltIn_Print_Titles_7" localSheetId="5">('[1]ф. 2, таб. 1, стац'!$C$1:$E$65536,'[1]ф. 2, таб. 1, стац'!$A$4:$IV$8)</definedName>
    <definedName name="_1Excel_BuiltIn_Print_Titles_7">('[2]ф. 2, таб. 1, стац'!$C$1:$E$65536,'[2]ф. 2, таб. 1, стац'!$A$4:$IV$8)</definedName>
    <definedName name="_2Excel_BuiltIn_Print_Titles_7">('[3]ф. 2, таб. 1, стац'!$C$1:$E$65536,'[3]ф. 2, таб. 1, стац'!$A$4:$IV$8)</definedName>
    <definedName name="_3Excel_BuiltIn_Print_Titles_7">('[3]ф. 2, таб. 1, стац'!$C$1:$E$65536,'[3]ф. 2, таб. 1, стац'!$A$4:$IV$8)</definedName>
    <definedName name="_xlnm._FilterDatabase" localSheetId="0" hidden="1">'2025'!$A$5:$AB$90</definedName>
    <definedName name="_xlnm._FilterDatabase" localSheetId="2" hidden="1">'протокол от 27.02.2025 № 3'!$A$5:$AB$90</definedName>
    <definedName name="_xlnm._FilterDatabase" localSheetId="3" hidden="1">'протокол от 27.03.2025 № 4'!$A$5:$AB$90</definedName>
    <definedName name="_xlnm._FilterDatabase" localSheetId="7" hidden="1">'протокол от 27.08.2025 № 10'!$A$4:$AG$89</definedName>
    <definedName name="_xlnm._FilterDatabase" localSheetId="4" hidden="1">'протокол от 28.05.2025 № 7'!$A$5:$AB$90</definedName>
    <definedName name="_xlnm._FilterDatabase" localSheetId="6" hidden="1">'протокол от 29.07.2025 № 9'!$A$6:$AE$91</definedName>
    <definedName name="_xlnm._FilterDatabase" localSheetId="1" hidden="1">'протокол от 30.01.2025 № 2'!$A$5:$AB$90</definedName>
    <definedName name="_xlnm._FilterDatabase" localSheetId="5" hidden="1">'протокол от 30.06.2025 № 8'!$A$5:$AE$90</definedName>
    <definedName name="Excel_BuiltIn_Print_T12">('[2]ф. 2, таб. 1, стац'!$C$1:$E$65536,'[2]ф. 2, таб. 1, стац'!$A$4:$IV$8)</definedName>
    <definedName name="Excel_BuiltIn_Print_Titles_7" localSheetId="0">(#REF!,#REF!)</definedName>
    <definedName name="Excel_BuiltIn_Print_Titles_7" localSheetId="2">(#REF!,#REF!)</definedName>
    <definedName name="Excel_BuiltIn_Print_Titles_7" localSheetId="3">(#REF!,#REF!)</definedName>
    <definedName name="Excel_BuiltIn_Print_Titles_7" localSheetId="7">(#REF!,#REF!)</definedName>
    <definedName name="Excel_BuiltIn_Print_Titles_7" localSheetId="4">(#REF!,#REF!)</definedName>
    <definedName name="Excel_BuiltIn_Print_Titles_7" localSheetId="6">(#REF!,#REF!)</definedName>
    <definedName name="Excel_BuiltIn_Print_Titles_7" localSheetId="1">(#REF!,#REF!)</definedName>
    <definedName name="Excel_BuiltIn_Print_Titles_7" localSheetId="5">(#REF!,#REF!)</definedName>
    <definedName name="Excel_BuiltIn_Print_Titles_7">(#REF!,#REF!)</definedName>
    <definedName name="ва">('[4]ф. 2, таб. 1, стац'!$C$1:$E$65536,'[4]ф. 2, таб. 1, стац'!$A$4:$IV$8)</definedName>
    <definedName name="вац">('[3]ф. 2, таб. 1, стац'!$C$1:$E$65536,'[3]ф. 2, таб. 1, стац'!$A$4:$IV$8)</definedName>
    <definedName name="_xlnm.Print_Titles" localSheetId="0">'2025'!$A:$A,'2025'!$3:$5</definedName>
    <definedName name="_xlnm.Print_Titles" localSheetId="2">'протокол от 27.02.2025 № 3'!$A:$A,'протокол от 27.02.2025 № 3'!$3:$5</definedName>
    <definedName name="_xlnm.Print_Titles" localSheetId="3">'протокол от 27.03.2025 № 4'!$A:$A,'протокол от 27.03.2025 № 4'!$3:$5</definedName>
    <definedName name="_xlnm.Print_Titles" localSheetId="7">'протокол от 27.08.2025 № 10'!$A:$A,'протокол от 27.08.2025 № 10'!$2:$4</definedName>
    <definedName name="_xlnm.Print_Titles" localSheetId="4">'протокол от 28.05.2025 № 7'!$A:$A,'протокол от 28.05.2025 № 7'!$3:$5</definedName>
    <definedName name="_xlnm.Print_Titles" localSheetId="6">'протокол от 29.07.2025 № 9'!$A:$A,'протокол от 29.07.2025 № 9'!$4:$6</definedName>
    <definedName name="_xlnm.Print_Titles" localSheetId="1">'протокол от 30.01.2025 № 2'!$A:$A,'протокол от 30.01.2025 № 2'!$3:$5</definedName>
    <definedName name="_xlnm.Print_Titles" localSheetId="5">'протокол от 30.06.2025 № 8'!$A:$A,'протокол от 30.06.2025 № 8'!$3:$5</definedName>
    <definedName name="й">('[5]ф. 2, таб. 1, стац'!$C$1:$E$65536,'[5]ф. 2, таб. 1, стац'!$A$4:$IV$8)</definedName>
    <definedName name="_xlnm.Print_Area" localSheetId="0">'2025'!$A$1:$AB$90</definedName>
    <definedName name="_xlnm.Print_Area" localSheetId="2">'протокол от 27.02.2025 № 3'!$A$1:$AB$90</definedName>
    <definedName name="_xlnm.Print_Area" localSheetId="3">'протокол от 27.03.2025 № 4'!$A$1:$AB$90</definedName>
    <definedName name="_xlnm.Print_Area" localSheetId="7">'протокол от 27.08.2025 № 10'!$A$1:$AE$89</definedName>
    <definedName name="_xlnm.Print_Area" localSheetId="4">'протокол от 28.05.2025 № 7'!$A$1:$AB$90</definedName>
    <definedName name="_xlnm.Print_Area" localSheetId="6">'протокол от 29.07.2025 № 9'!$A$1:$AE$91</definedName>
    <definedName name="_xlnm.Print_Area" localSheetId="1">'протокол от 30.01.2025 № 2'!$A$1:$AB$90</definedName>
    <definedName name="_xlnm.Print_Area" localSheetId="5">'протокол от 30.06.2025 № 8'!$A$1:$AE$90</definedName>
  </definedNames>
  <calcPr calcId="145621"/>
</workbook>
</file>

<file path=xl/calcChain.xml><?xml version="1.0" encoding="utf-8"?>
<calcChain xmlns="http://schemas.openxmlformats.org/spreadsheetml/2006/main">
  <c r="E89" i="8" l="1"/>
  <c r="F89" i="8"/>
  <c r="G89" i="8"/>
  <c r="H89" i="8"/>
  <c r="I89" i="8"/>
  <c r="J89" i="8"/>
  <c r="K89" i="8"/>
  <c r="L89" i="8"/>
  <c r="M89" i="8"/>
  <c r="N89" i="8"/>
  <c r="O89" i="8"/>
  <c r="P89" i="8"/>
  <c r="Q89" i="8"/>
  <c r="R89" i="8"/>
  <c r="S89" i="8"/>
  <c r="T89" i="8"/>
  <c r="U89" i="8"/>
  <c r="V89" i="8"/>
  <c r="W89" i="8"/>
  <c r="X89" i="8"/>
  <c r="Y89" i="8"/>
  <c r="Z89" i="8"/>
  <c r="AA89" i="8"/>
  <c r="AB89" i="8"/>
  <c r="AC89" i="8"/>
  <c r="AD89" i="8"/>
  <c r="AE89" i="8"/>
  <c r="C89" i="8"/>
  <c r="D89" i="8"/>
  <c r="B89" i="8"/>
  <c r="AE90" i="6" l="1"/>
  <c r="AB90" i="6"/>
  <c r="AA90" i="6"/>
  <c r="S90" i="6"/>
  <c r="R90" i="6"/>
  <c r="P90" i="6"/>
  <c r="M90" i="6"/>
  <c r="G90" i="6"/>
  <c r="F90" i="6"/>
  <c r="D90" i="6"/>
  <c r="Z89" i="6"/>
  <c r="N89" i="6"/>
  <c r="Z88" i="6"/>
  <c r="N88" i="6"/>
  <c r="Z87" i="6"/>
  <c r="N87" i="6"/>
  <c r="Z86" i="6"/>
  <c r="N86" i="6"/>
  <c r="Z85" i="6"/>
  <c r="O85" i="6"/>
  <c r="N85" i="6" s="1"/>
  <c r="AC84" i="6"/>
  <c r="Z84" i="6"/>
  <c r="W84" i="6"/>
  <c r="T84" i="6"/>
  <c r="Q84" i="6"/>
  <c r="N84" i="6"/>
  <c r="K84" i="6"/>
  <c r="H84" i="6"/>
  <c r="E84" i="6"/>
  <c r="B84" i="6"/>
  <c r="AC83" i="6"/>
  <c r="Z83" i="6"/>
  <c r="W83" i="6"/>
  <c r="T83" i="6"/>
  <c r="Q83" i="6"/>
  <c r="N83" i="6"/>
  <c r="K83" i="6"/>
  <c r="H83" i="6"/>
  <c r="E83" i="6"/>
  <c r="B83" i="6"/>
  <c r="AC82" i="6"/>
  <c r="Z82" i="6"/>
  <c r="W82" i="6"/>
  <c r="T82" i="6"/>
  <c r="Q82" i="6"/>
  <c r="N82" i="6"/>
  <c r="K82" i="6"/>
  <c r="H82" i="6"/>
  <c r="E82" i="6"/>
  <c r="C82" i="6"/>
  <c r="B82" i="6" s="1"/>
  <c r="Z81" i="6"/>
  <c r="T81" i="6"/>
  <c r="Z80" i="6"/>
  <c r="T80" i="6"/>
  <c r="AC79" i="6"/>
  <c r="Z79" i="6"/>
  <c r="W79" i="6"/>
  <c r="T79" i="6"/>
  <c r="Q79" i="6"/>
  <c r="N79" i="6"/>
  <c r="K79" i="6"/>
  <c r="H79" i="6"/>
  <c r="E79" i="6"/>
  <c r="B79" i="6"/>
  <c r="AC78" i="6"/>
  <c r="Z78" i="6"/>
  <c r="W78" i="6"/>
  <c r="T78" i="6"/>
  <c r="Q78" i="6"/>
  <c r="N78" i="6"/>
  <c r="K78" i="6"/>
  <c r="H78" i="6"/>
  <c r="E78" i="6"/>
  <c r="B78" i="6"/>
  <c r="AC77" i="6"/>
  <c r="Z77" i="6"/>
  <c r="W77" i="6"/>
  <c r="T77" i="6"/>
  <c r="Q77" i="6"/>
  <c r="N77" i="6"/>
  <c r="K77" i="6"/>
  <c r="H77" i="6"/>
  <c r="E77" i="6"/>
  <c r="B77" i="6"/>
  <c r="AC76" i="6"/>
  <c r="Z76" i="6"/>
  <c r="W76" i="6"/>
  <c r="T76" i="6"/>
  <c r="Q76" i="6"/>
  <c r="N76" i="6"/>
  <c r="K76" i="6"/>
  <c r="H76" i="6"/>
  <c r="E76" i="6"/>
  <c r="B76" i="6"/>
  <c r="AC75" i="6"/>
  <c r="Z75" i="6"/>
  <c r="W75" i="6"/>
  <c r="T75" i="6"/>
  <c r="Q75" i="6"/>
  <c r="N75" i="6"/>
  <c r="K75" i="6"/>
  <c r="H75" i="6"/>
  <c r="E75" i="6"/>
  <c r="B75" i="6"/>
  <c r="AC74" i="6"/>
  <c r="Z74" i="6"/>
  <c r="W74" i="6"/>
  <c r="T74" i="6"/>
  <c r="Q74" i="6"/>
  <c r="N74" i="6"/>
  <c r="K74" i="6"/>
  <c r="H74" i="6"/>
  <c r="E74" i="6"/>
  <c r="C74" i="6"/>
  <c r="B74" i="6" s="1"/>
  <c r="AC73" i="6"/>
  <c r="Z73" i="6"/>
  <c r="W73" i="6"/>
  <c r="T73" i="6"/>
  <c r="Q73" i="6"/>
  <c r="N73" i="6"/>
  <c r="K73" i="6"/>
  <c r="H73" i="6"/>
  <c r="E73" i="6"/>
  <c r="B73" i="6"/>
  <c r="AC72" i="6"/>
  <c r="Z72" i="6"/>
  <c r="W72" i="6"/>
  <c r="T72" i="6"/>
  <c r="Q72" i="6"/>
  <c r="N72" i="6"/>
  <c r="K72" i="6"/>
  <c r="H72" i="6"/>
  <c r="E72" i="6"/>
  <c r="B72" i="6"/>
  <c r="AC71" i="6"/>
  <c r="Z71" i="6"/>
  <c r="Y71" i="6"/>
  <c r="X71" i="6"/>
  <c r="X90" i="6" s="1"/>
  <c r="V71" i="6"/>
  <c r="V90" i="6" s="1"/>
  <c r="U71" i="6"/>
  <c r="U90" i="6" s="1"/>
  <c r="Q71" i="6"/>
  <c r="N71" i="6"/>
  <c r="K71" i="6"/>
  <c r="I71" i="6"/>
  <c r="H71" i="6" s="1"/>
  <c r="E71" i="6"/>
  <c r="B71" i="6"/>
  <c r="AC70" i="6"/>
  <c r="Z70" i="6"/>
  <c r="W70" i="6"/>
  <c r="T70" i="6"/>
  <c r="Q70" i="6"/>
  <c r="N70" i="6"/>
  <c r="K70" i="6"/>
  <c r="H70" i="6"/>
  <c r="E70" i="6"/>
  <c r="B70" i="6"/>
  <c r="AC69" i="6"/>
  <c r="Z69" i="6"/>
  <c r="W69" i="6"/>
  <c r="T69" i="6"/>
  <c r="Q69" i="6"/>
  <c r="N69" i="6"/>
  <c r="K69" i="6"/>
  <c r="H69" i="6"/>
  <c r="E69" i="6"/>
  <c r="B69" i="6"/>
  <c r="AC68" i="6"/>
  <c r="Z68" i="6"/>
  <c r="W68" i="6"/>
  <c r="T68" i="6"/>
  <c r="Q68" i="6"/>
  <c r="O68" i="6"/>
  <c r="O90" i="6" s="1"/>
  <c r="K68" i="6"/>
  <c r="H68" i="6"/>
  <c r="E68" i="6"/>
  <c r="B68" i="6"/>
  <c r="AC67" i="6"/>
  <c r="Z67" i="6"/>
  <c r="W67" i="6"/>
  <c r="T67" i="6"/>
  <c r="Q67" i="6"/>
  <c r="N67" i="6"/>
  <c r="K67" i="6"/>
  <c r="H67" i="6"/>
  <c r="E67" i="6"/>
  <c r="B67" i="6"/>
  <c r="AC66" i="6"/>
  <c r="Z66" i="6"/>
  <c r="W66" i="6"/>
  <c r="T66" i="6"/>
  <c r="Q66" i="6"/>
  <c r="N66" i="6"/>
  <c r="K66" i="6"/>
  <c r="H66" i="6"/>
  <c r="E66" i="6"/>
  <c r="B66" i="6"/>
  <c r="AC65" i="6"/>
  <c r="Z65" i="6"/>
  <c r="W65" i="6"/>
  <c r="T65" i="6"/>
  <c r="Q65" i="6"/>
  <c r="N65" i="6"/>
  <c r="K65" i="6"/>
  <c r="H65" i="6"/>
  <c r="E65" i="6"/>
  <c r="B65" i="6"/>
  <c r="AC64" i="6"/>
  <c r="Z64" i="6"/>
  <c r="W64" i="6"/>
  <c r="T64" i="6"/>
  <c r="Q64" i="6"/>
  <c r="N64" i="6"/>
  <c r="K64" i="6"/>
  <c r="H64" i="6"/>
  <c r="E64" i="6"/>
  <c r="B64" i="6"/>
  <c r="AC63" i="6"/>
  <c r="Z63" i="6"/>
  <c r="W63" i="6"/>
  <c r="T63" i="6"/>
  <c r="Q63" i="6"/>
  <c r="N63" i="6"/>
  <c r="K63" i="6"/>
  <c r="H63" i="6"/>
  <c r="E63" i="6"/>
  <c r="B63" i="6"/>
  <c r="AC62" i="6"/>
  <c r="Z62" i="6"/>
  <c r="W62" i="6"/>
  <c r="T62" i="6"/>
  <c r="Q62" i="6"/>
  <c r="N62" i="6"/>
  <c r="K62" i="6"/>
  <c r="H62" i="6"/>
  <c r="E62" i="6"/>
  <c r="B62" i="6"/>
  <c r="AC61" i="6"/>
  <c r="Z61" i="6"/>
  <c r="W61" i="6"/>
  <c r="T61" i="6"/>
  <c r="Q61" i="6"/>
  <c r="N61" i="6"/>
  <c r="K61" i="6"/>
  <c r="H61" i="6"/>
  <c r="E61" i="6"/>
  <c r="B61" i="6"/>
  <c r="AC60" i="6"/>
  <c r="Z60" i="6"/>
  <c r="W60" i="6"/>
  <c r="T60" i="6"/>
  <c r="Q60" i="6"/>
  <c r="N60" i="6"/>
  <c r="K60" i="6"/>
  <c r="H60" i="6"/>
  <c r="E60" i="6"/>
  <c r="B60" i="6"/>
  <c r="AC59" i="6"/>
  <c r="Z59" i="6"/>
  <c r="W59" i="6"/>
  <c r="T59" i="6"/>
  <c r="Q59" i="6"/>
  <c r="N59" i="6"/>
  <c r="K59" i="6"/>
  <c r="H59" i="6"/>
  <c r="E59" i="6"/>
  <c r="B59" i="6"/>
  <c r="AC58" i="6"/>
  <c r="Z58" i="6"/>
  <c r="W58" i="6"/>
  <c r="T58" i="6"/>
  <c r="Q58" i="6"/>
  <c r="N58" i="6"/>
  <c r="K58" i="6"/>
  <c r="H58" i="6"/>
  <c r="E58" i="6"/>
  <c r="B58" i="6"/>
  <c r="AC57" i="6"/>
  <c r="Z57" i="6"/>
  <c r="W57" i="6"/>
  <c r="T57" i="6"/>
  <c r="Q57" i="6"/>
  <c r="N57" i="6"/>
  <c r="K57" i="6"/>
  <c r="H57" i="6"/>
  <c r="E57" i="6"/>
  <c r="B57" i="6"/>
  <c r="AC56" i="6"/>
  <c r="Z56" i="6"/>
  <c r="W56" i="6"/>
  <c r="T56" i="6"/>
  <c r="Q56" i="6"/>
  <c r="N56" i="6"/>
  <c r="K56" i="6"/>
  <c r="H56" i="6"/>
  <c r="E56" i="6"/>
  <c r="B56" i="6"/>
  <c r="AC55" i="6"/>
  <c r="Z55" i="6"/>
  <c r="W55" i="6"/>
  <c r="T55" i="6"/>
  <c r="Q55" i="6"/>
  <c r="N55" i="6"/>
  <c r="K55" i="6"/>
  <c r="H55" i="6"/>
  <c r="E55" i="6"/>
  <c r="B55" i="6"/>
  <c r="AC54" i="6"/>
  <c r="Z54" i="6"/>
  <c r="W54" i="6"/>
  <c r="T54" i="6"/>
  <c r="Q54" i="6"/>
  <c r="N54" i="6"/>
  <c r="K54" i="6"/>
  <c r="H54" i="6"/>
  <c r="E54" i="6"/>
  <c r="B54" i="6"/>
  <c r="AC53" i="6"/>
  <c r="Z53" i="6"/>
  <c r="W53" i="6"/>
  <c r="T53" i="6"/>
  <c r="Q53" i="6"/>
  <c r="N53" i="6"/>
  <c r="K53" i="6"/>
  <c r="H53" i="6"/>
  <c r="E53" i="6"/>
  <c r="B53" i="6"/>
  <c r="AC52" i="6"/>
  <c r="Z52" i="6"/>
  <c r="W52" i="6"/>
  <c r="T52" i="6"/>
  <c r="Q52" i="6"/>
  <c r="N52" i="6"/>
  <c r="K52" i="6"/>
  <c r="H52" i="6"/>
  <c r="E52" i="6"/>
  <c r="B52" i="6"/>
  <c r="AD51" i="6"/>
  <c r="AD90" i="6" s="1"/>
  <c r="Z51" i="6"/>
  <c r="W51" i="6"/>
  <c r="T51" i="6"/>
  <c r="Q51" i="6"/>
  <c r="N51" i="6"/>
  <c r="K51" i="6"/>
  <c r="H51" i="6"/>
  <c r="E51" i="6"/>
  <c r="B51" i="6"/>
  <c r="AC50" i="6"/>
  <c r="Z50" i="6"/>
  <c r="W50" i="6"/>
  <c r="T50" i="6"/>
  <c r="Q50" i="6"/>
  <c r="N50" i="6"/>
  <c r="K50" i="6"/>
  <c r="H50" i="6"/>
  <c r="E50" i="6"/>
  <c r="B50" i="6"/>
  <c r="AC49" i="6"/>
  <c r="Z49" i="6"/>
  <c r="W49" i="6"/>
  <c r="T49" i="6"/>
  <c r="Q49" i="6"/>
  <c r="N49" i="6"/>
  <c r="K49" i="6"/>
  <c r="H49" i="6"/>
  <c r="E49" i="6"/>
  <c r="B49" i="6"/>
  <c r="AC48" i="6"/>
  <c r="Z48" i="6"/>
  <c r="W48" i="6"/>
  <c r="T48" i="6"/>
  <c r="Q48" i="6"/>
  <c r="N48" i="6"/>
  <c r="K48" i="6"/>
  <c r="H48" i="6"/>
  <c r="E48" i="6"/>
  <c r="B48" i="6"/>
  <c r="AC47" i="6"/>
  <c r="Z47" i="6"/>
  <c r="W47" i="6"/>
  <c r="T47" i="6"/>
  <c r="Q47" i="6"/>
  <c r="N47" i="6"/>
  <c r="K47" i="6"/>
  <c r="I47" i="6"/>
  <c r="H47" i="6" s="1"/>
  <c r="E47" i="6"/>
  <c r="B47" i="6"/>
  <c r="AC46" i="6"/>
  <c r="Z46" i="6"/>
  <c r="W46" i="6"/>
  <c r="T46" i="6"/>
  <c r="Q46" i="6"/>
  <c r="N46" i="6"/>
  <c r="K46" i="6"/>
  <c r="H46" i="6"/>
  <c r="E46" i="6"/>
  <c r="B46" i="6"/>
  <c r="AC45" i="6"/>
  <c r="Z45" i="6"/>
  <c r="W45" i="6"/>
  <c r="T45" i="6"/>
  <c r="Q45" i="6"/>
  <c r="N45" i="6"/>
  <c r="K45" i="6"/>
  <c r="H45" i="6"/>
  <c r="E45" i="6"/>
  <c r="B45" i="6"/>
  <c r="AC44" i="6"/>
  <c r="Z44" i="6"/>
  <c r="W44" i="6"/>
  <c r="T44" i="6"/>
  <c r="Q44" i="6"/>
  <c r="N44" i="6"/>
  <c r="K44" i="6"/>
  <c r="H44" i="6"/>
  <c r="E44" i="6"/>
  <c r="B44" i="6"/>
  <c r="AC43" i="6"/>
  <c r="Z43" i="6"/>
  <c r="W43" i="6"/>
  <c r="T43" i="6"/>
  <c r="Q43" i="6"/>
  <c r="N43" i="6"/>
  <c r="K43" i="6"/>
  <c r="H43" i="6"/>
  <c r="E43" i="6"/>
  <c r="B43" i="6"/>
  <c r="AC42" i="6"/>
  <c r="Z42" i="6"/>
  <c r="W42" i="6"/>
  <c r="T42" i="6"/>
  <c r="Q42" i="6"/>
  <c r="N42" i="6"/>
  <c r="K42" i="6"/>
  <c r="H42" i="6"/>
  <c r="E42" i="6"/>
  <c r="B42" i="6"/>
  <c r="AC41" i="6"/>
  <c r="Z41" i="6"/>
  <c r="W41" i="6"/>
  <c r="T41" i="6"/>
  <c r="Q41" i="6"/>
  <c r="N41" i="6"/>
  <c r="K41" i="6"/>
  <c r="H41" i="6"/>
  <c r="E41" i="6"/>
  <c r="B41" i="6"/>
  <c r="AC40" i="6"/>
  <c r="Z40" i="6"/>
  <c r="W40" i="6"/>
  <c r="T40" i="6"/>
  <c r="Q40" i="6"/>
  <c r="N40" i="6"/>
  <c r="K40" i="6"/>
  <c r="H40" i="6"/>
  <c r="E40" i="6"/>
  <c r="B40" i="6"/>
  <c r="AC39" i="6"/>
  <c r="Z39" i="6"/>
  <c r="W39" i="6"/>
  <c r="T39" i="6"/>
  <c r="Q39" i="6"/>
  <c r="N39" i="6"/>
  <c r="K39" i="6"/>
  <c r="J39" i="6"/>
  <c r="J90" i="6" s="1"/>
  <c r="I39" i="6"/>
  <c r="E39" i="6"/>
  <c r="B39" i="6"/>
  <c r="AC38" i="6"/>
  <c r="Z38" i="6"/>
  <c r="W38" i="6"/>
  <c r="T38" i="6"/>
  <c r="Q38" i="6"/>
  <c r="N38" i="6"/>
  <c r="K38" i="6"/>
  <c r="I38" i="6"/>
  <c r="H38" i="6" s="1"/>
  <c r="E38" i="6"/>
  <c r="B38" i="6"/>
  <c r="AC37" i="6"/>
  <c r="Z37" i="6"/>
  <c r="W37" i="6"/>
  <c r="T37" i="6"/>
  <c r="Q37" i="6"/>
  <c r="N37" i="6"/>
  <c r="K37" i="6"/>
  <c r="H37" i="6"/>
  <c r="E37" i="6"/>
  <c r="B37" i="6"/>
  <c r="AC36" i="6"/>
  <c r="Z36" i="6"/>
  <c r="W36" i="6"/>
  <c r="T36" i="6"/>
  <c r="Q36" i="6"/>
  <c r="N36" i="6"/>
  <c r="K36" i="6"/>
  <c r="H36" i="6"/>
  <c r="E36" i="6"/>
  <c r="B36" i="6"/>
  <c r="AC35" i="6"/>
  <c r="Z35" i="6"/>
  <c r="W35" i="6"/>
  <c r="T35" i="6"/>
  <c r="Q35" i="6"/>
  <c r="N35" i="6"/>
  <c r="L35" i="6"/>
  <c r="K35" i="6"/>
  <c r="H35" i="6"/>
  <c r="E35" i="6"/>
  <c r="B35" i="6"/>
  <c r="AC34" i="6"/>
  <c r="Z34" i="6"/>
  <c r="W34" i="6"/>
  <c r="T34" i="6"/>
  <c r="Q34" i="6"/>
  <c r="N34" i="6"/>
  <c r="K34" i="6"/>
  <c r="H34" i="6"/>
  <c r="E34" i="6"/>
  <c r="B34" i="6"/>
  <c r="AC33" i="6"/>
  <c r="Z33" i="6"/>
  <c r="W33" i="6"/>
  <c r="T33" i="6"/>
  <c r="Q33" i="6"/>
  <c r="N33" i="6"/>
  <c r="K33" i="6"/>
  <c r="H33" i="6"/>
  <c r="E33" i="6"/>
  <c r="B33" i="6"/>
  <c r="AC32" i="6"/>
  <c r="Z32" i="6"/>
  <c r="W32" i="6"/>
  <c r="T32" i="6"/>
  <c r="Q32" i="6"/>
  <c r="N32" i="6"/>
  <c r="K32" i="6"/>
  <c r="H32" i="6"/>
  <c r="E32" i="6"/>
  <c r="B32" i="6"/>
  <c r="AC31" i="6"/>
  <c r="Z31" i="6"/>
  <c r="W31" i="6"/>
  <c r="T31" i="6"/>
  <c r="Q31" i="6"/>
  <c r="N31" i="6"/>
  <c r="K31" i="6"/>
  <c r="H31" i="6"/>
  <c r="E31" i="6"/>
  <c r="B31" i="6"/>
  <c r="AC30" i="6"/>
  <c r="Z30" i="6"/>
  <c r="W30" i="6"/>
  <c r="T30" i="6"/>
  <c r="Q30" i="6"/>
  <c r="N30" i="6"/>
  <c r="K30" i="6"/>
  <c r="H30" i="6"/>
  <c r="E30" i="6"/>
  <c r="B30" i="6"/>
  <c r="AC29" i="6"/>
  <c r="Z29" i="6"/>
  <c r="W29" i="6"/>
  <c r="T29" i="6"/>
  <c r="Q29" i="6"/>
  <c r="N29" i="6"/>
  <c r="K29" i="6"/>
  <c r="H29" i="6"/>
  <c r="E29" i="6"/>
  <c r="B29" i="6"/>
  <c r="AC28" i="6"/>
  <c r="Z28" i="6"/>
  <c r="W28" i="6"/>
  <c r="T28" i="6"/>
  <c r="Q28" i="6"/>
  <c r="N28" i="6"/>
  <c r="K28" i="6"/>
  <c r="H28" i="6"/>
  <c r="E28" i="6"/>
  <c r="B28" i="6"/>
  <c r="AC27" i="6"/>
  <c r="Z27" i="6"/>
  <c r="W27" i="6"/>
  <c r="T27" i="6"/>
  <c r="Q27" i="6"/>
  <c r="N27" i="6"/>
  <c r="K27" i="6"/>
  <c r="H27" i="6"/>
  <c r="E27" i="6"/>
  <c r="B27" i="6"/>
  <c r="AC26" i="6"/>
  <c r="Z26" i="6"/>
  <c r="W26" i="6"/>
  <c r="T26" i="6"/>
  <c r="Q26" i="6"/>
  <c r="N26" i="6"/>
  <c r="L26" i="6"/>
  <c r="K26" i="6" s="1"/>
  <c r="H26" i="6"/>
  <c r="E26" i="6"/>
  <c r="B26" i="6"/>
  <c r="AC25" i="6"/>
  <c r="Z25" i="6"/>
  <c r="W25" i="6"/>
  <c r="T25" i="6"/>
  <c r="Q25" i="6"/>
  <c r="N25" i="6"/>
  <c r="K25" i="6"/>
  <c r="H25" i="6"/>
  <c r="E25" i="6"/>
  <c r="B25" i="6"/>
  <c r="AC24" i="6"/>
  <c r="Z24" i="6"/>
  <c r="W24" i="6"/>
  <c r="T24" i="6"/>
  <c r="Q24" i="6"/>
  <c r="N24" i="6"/>
  <c r="K24" i="6"/>
  <c r="H24" i="6"/>
  <c r="E24" i="6"/>
  <c r="B24" i="6"/>
  <c r="AC23" i="6"/>
  <c r="Z23" i="6"/>
  <c r="W23" i="6"/>
  <c r="T23" i="6"/>
  <c r="Q23" i="6"/>
  <c r="N23" i="6"/>
  <c r="K23" i="6"/>
  <c r="H23" i="6"/>
  <c r="E23" i="6"/>
  <c r="B23" i="6"/>
  <c r="AC22" i="6"/>
  <c r="Z22" i="6"/>
  <c r="W22" i="6"/>
  <c r="T22" i="6"/>
  <c r="Q22" i="6"/>
  <c r="N22" i="6"/>
  <c r="K22" i="6"/>
  <c r="H22" i="6"/>
  <c r="E22" i="6"/>
  <c r="B22" i="6"/>
  <c r="AC21" i="6"/>
  <c r="Z21" i="6"/>
  <c r="W21" i="6"/>
  <c r="T21" i="6"/>
  <c r="Q21" i="6"/>
  <c r="N21" i="6"/>
  <c r="K21" i="6"/>
  <c r="H21" i="6"/>
  <c r="E21" i="6"/>
  <c r="B21" i="6"/>
  <c r="AC20" i="6"/>
  <c r="Z20" i="6"/>
  <c r="W20" i="6"/>
  <c r="T20" i="6"/>
  <c r="Q20" i="6"/>
  <c r="N20" i="6"/>
  <c r="K20" i="6"/>
  <c r="H20" i="6"/>
  <c r="E20" i="6"/>
  <c r="B20" i="6"/>
  <c r="AC19" i="6"/>
  <c r="Z19" i="6"/>
  <c r="W19" i="6"/>
  <c r="T19" i="6"/>
  <c r="Q19" i="6"/>
  <c r="N19" i="6"/>
  <c r="K19" i="6"/>
  <c r="H19" i="6"/>
  <c r="E19" i="6"/>
  <c r="C19" i="6"/>
  <c r="AC18" i="6"/>
  <c r="Z18" i="6"/>
  <c r="W18" i="6"/>
  <c r="T18" i="6"/>
  <c r="Q18" i="6"/>
  <c r="N18" i="6"/>
  <c r="K18" i="6"/>
  <c r="H18" i="6"/>
  <c r="E18" i="6"/>
  <c r="B18" i="6"/>
  <c r="AC17" i="6"/>
  <c r="Z17" i="6"/>
  <c r="W17" i="6"/>
  <c r="T17" i="6"/>
  <c r="Q17" i="6"/>
  <c r="N17" i="6"/>
  <c r="K17" i="6"/>
  <c r="H17" i="6"/>
  <c r="E17" i="6"/>
  <c r="B17" i="6"/>
  <c r="AC16" i="6"/>
  <c r="Z16" i="6"/>
  <c r="W16" i="6"/>
  <c r="T16" i="6"/>
  <c r="Q16" i="6"/>
  <c r="N16" i="6"/>
  <c r="L16" i="6"/>
  <c r="H16" i="6"/>
  <c r="E16" i="6"/>
  <c r="B16" i="6"/>
  <c r="AC15" i="6"/>
  <c r="Z15" i="6"/>
  <c r="W15" i="6"/>
  <c r="T15" i="6"/>
  <c r="Q15" i="6"/>
  <c r="N15" i="6"/>
  <c r="K15" i="6"/>
  <c r="H15" i="6"/>
  <c r="E15" i="6"/>
  <c r="B15" i="6"/>
  <c r="AC14" i="6"/>
  <c r="Z14" i="6"/>
  <c r="W14" i="6"/>
  <c r="T14" i="6"/>
  <c r="Q14" i="6"/>
  <c r="N14" i="6"/>
  <c r="K14" i="6"/>
  <c r="H14" i="6"/>
  <c r="E14" i="6"/>
  <c r="B14" i="6"/>
  <c r="AC13" i="6"/>
  <c r="Z13" i="6"/>
  <c r="W13" i="6"/>
  <c r="T13" i="6"/>
  <c r="Q13" i="6"/>
  <c r="N13" i="6"/>
  <c r="K13" i="6"/>
  <c r="H13" i="6"/>
  <c r="E13" i="6"/>
  <c r="B13" i="6"/>
  <c r="AC12" i="6"/>
  <c r="Z12" i="6"/>
  <c r="W12" i="6"/>
  <c r="T12" i="6"/>
  <c r="Q12" i="6"/>
  <c r="N12" i="6"/>
  <c r="K12" i="6"/>
  <c r="H12" i="6"/>
  <c r="E12" i="6"/>
  <c r="B12" i="6"/>
  <c r="AC11" i="6"/>
  <c r="Z11" i="6"/>
  <c r="W11" i="6"/>
  <c r="T11" i="6"/>
  <c r="Q11" i="6"/>
  <c r="N11" i="6"/>
  <c r="K11" i="6"/>
  <c r="H11" i="6"/>
  <c r="E11" i="6"/>
  <c r="B11" i="6"/>
  <c r="AC10" i="6"/>
  <c r="Z10" i="6"/>
  <c r="W10" i="6"/>
  <c r="T10" i="6"/>
  <c r="Q10" i="6"/>
  <c r="N10" i="6"/>
  <c r="K10" i="6"/>
  <c r="H10" i="6"/>
  <c r="E10" i="6"/>
  <c r="B10" i="6"/>
  <c r="AC9" i="6"/>
  <c r="Z9" i="6"/>
  <c r="W9" i="6"/>
  <c r="T9" i="6"/>
  <c r="Q9" i="6"/>
  <c r="N9" i="6"/>
  <c r="K9" i="6"/>
  <c r="H9" i="6"/>
  <c r="E9" i="6"/>
  <c r="B9" i="6"/>
  <c r="AC8" i="6"/>
  <c r="Z8" i="6"/>
  <c r="W8" i="6"/>
  <c r="T8" i="6"/>
  <c r="Q8" i="6"/>
  <c r="N8" i="6"/>
  <c r="K8" i="6"/>
  <c r="H8" i="6"/>
  <c r="E8" i="6"/>
  <c r="B8" i="6"/>
  <c r="AC7" i="6"/>
  <c r="Z7" i="6"/>
  <c r="W7" i="6"/>
  <c r="T7" i="6"/>
  <c r="Q7" i="6"/>
  <c r="N7" i="6"/>
  <c r="K7" i="6"/>
  <c r="H7" i="6"/>
  <c r="E7" i="6"/>
  <c r="B7" i="6"/>
  <c r="AC6" i="6"/>
  <c r="Z6" i="6"/>
  <c r="W6" i="6"/>
  <c r="T6" i="6"/>
  <c r="Q6" i="6"/>
  <c r="N6" i="6"/>
  <c r="K6" i="6"/>
  <c r="H6" i="6"/>
  <c r="E6" i="6"/>
  <c r="B6" i="6"/>
  <c r="L90" i="6" l="1"/>
  <c r="Z90" i="6"/>
  <c r="C90" i="6"/>
  <c r="H39" i="6"/>
  <c r="H90" i="6"/>
  <c r="E90" i="6"/>
  <c r="Q90" i="6"/>
  <c r="I90" i="6"/>
  <c r="W71" i="6"/>
  <c r="W90" i="6" s="1"/>
  <c r="K16" i="6"/>
  <c r="K90" i="6" s="1"/>
  <c r="B19" i="6"/>
  <c r="AC51" i="6"/>
  <c r="AC90" i="6" s="1"/>
  <c r="N68" i="6"/>
  <c r="N90" i="6" s="1"/>
  <c r="T71" i="6"/>
  <c r="Y90" i="6"/>
  <c r="B90" i="6" l="1"/>
  <c r="T90" i="6"/>
</calcChain>
</file>

<file path=xl/sharedStrings.xml><?xml version="1.0" encoding="utf-8"?>
<sst xmlns="http://schemas.openxmlformats.org/spreadsheetml/2006/main" count="1020" uniqueCount="103">
  <si>
    <t xml:space="preserve">Объем отдельных диагностических (лабораторных) исследований, планируемых к проведению в амбулаторных условиях в 2025 году </t>
  </si>
  <si>
    <t>Наименование МО</t>
  </si>
  <si>
    <t>Установлен отдельный федеральный норматив</t>
  </si>
  <si>
    <t>Не установлен отдельный федеральный норматив</t>
  </si>
  <si>
    <t>Компьютерная томография (без ПЭТ КТ)</t>
  </si>
  <si>
    <t>Магнитно-резонансная томография</t>
  </si>
  <si>
    <t>Ультразвуковые исследования сердечно-сосудистой системы</t>
  </si>
  <si>
    <t xml:space="preserve">Эндоскопические диагностические исследования </t>
  </si>
  <si>
    <t>Молекулярно-генетическое исследование с целью диагностики онкологических заболеваний</t>
  </si>
  <si>
    <t xml:space="preserve">Патологоанатомическое исследование биопсийного (операционного) материала с целью диагностики онкологических заболеваний и подбора </t>
  </si>
  <si>
    <t>ПЭТ КТ</t>
  </si>
  <si>
    <t>ОФЭКТ/КТ</t>
  </si>
  <si>
    <t>Оптическое исследлвние сетчтки с помощью компьютерного анализатора (оба глаза)</t>
  </si>
  <si>
    <t>всего</t>
  </si>
  <si>
    <t>взр</t>
  </si>
  <si>
    <t>детс</t>
  </si>
  <si>
    <t>ГУЗ СО "Александрово-Гайская районная больница имени В.П. Дурнова"</t>
  </si>
  <si>
    <t>ГУЗ СО "Аткарская районная больница"</t>
  </si>
  <si>
    <t>ГУЗ СО "Аркадакская районная больница"</t>
  </si>
  <si>
    <t>ГУЗ СО "Базарно-Карабулакская районная больница"</t>
  </si>
  <si>
    <t>ГУЗ СО "Балаковская городская клиническая больница"</t>
  </si>
  <si>
    <t>ГУЗ СО "Балаковская районная поликлиника"</t>
  </si>
  <si>
    <t>ГУЗ СО "Балашовская районная больница"</t>
  </si>
  <si>
    <t>ГУЗ СО "Балтайская районная больница"</t>
  </si>
  <si>
    <t>ГУЗ СО "Вольская районная больница"</t>
  </si>
  <si>
    <t>ГУЗ СО "Воскресенская районная больница"</t>
  </si>
  <si>
    <t>ГУЗ СО "Духовницкая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</si>
  <si>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</si>
  <si>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</si>
  <si>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</si>
  <si>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</si>
  <si>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"Краснопартизанская районная больница"</t>
  </si>
  <si>
    <t>ГУЗ СО "Краснокутская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</si>
  <si>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</si>
  <si>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</si>
  <si>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</si>
  <si>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</si>
  <si>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</si>
  <si>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</si>
  <si>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</si>
  <si>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</si>
  <si>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</si>
  <si>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</si>
  <si>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</si>
  <si>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</si>
  <si>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</si>
  <si>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"МСЧ городского округа ЗАТО Светлый"</t>
  </si>
  <si>
    <t>ГУЗ СО "Советская районная больница"</t>
  </si>
  <si>
    <t>ГУЗ СО "Татищевская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</si>
  <si>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</si>
  <si>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</si>
  <si>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ГАУЗ "Энгельсская городская клиническая больница № 1"</t>
  </si>
  <si>
    <t>ГАУЗ "Энгельсская городская клиническая больница № 2 имени А.Г. Кассиля"</t>
  </si>
  <si>
    <t>ГУЗ "Энгельсская детская клиническая больница"</t>
  </si>
  <si>
    <t>ГАУЗ СО "Энгельсская районная больница"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</si>
  <si>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</si>
  <si>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</si>
  <si>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</si>
  <si>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ГУЗ "Саратовская городская клиническая больница № 1 им. Ю.Я.Гордеева"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</si>
  <si>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</si>
  <si>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</si>
  <si>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6 имени академика В.Н. Кошелева"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</si>
  <si>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</si>
  <si>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</si>
  <si>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</si>
  <si>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"Саратовская межрайонная детская поликлиника"</t>
  </si>
  <si>
    <t>ГУЗ "Саратовская городская детская клиническая больница"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</si>
  <si>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</si>
  <si>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</si>
  <si>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</si>
  <si>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</si>
  <si>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</si>
  <si>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</si>
  <si>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"Саратовская центральная городская детская поликлиника"</t>
  </si>
  <si>
    <t>ГУЗ "Саратовская городская детская поликлиника № 8"</t>
  </si>
  <si>
    <t>ГУЗ "Областная клиническая больница"</t>
  </si>
  <si>
    <t>ГУЗ "Областной клинический кардиологический диспансер"</t>
  </si>
  <si>
    <t>ГУЗ "Саратовская областная детская клиническая больница"</t>
  </si>
  <si>
    <t>ГУЗ "Областной клинический онкологический диспансер"</t>
  </si>
  <si>
    <t>ГУЗ "Клинический перинатальный центр Cаратовской области"</t>
  </si>
  <si>
    <t>ГУЗ "Саратовский областной клинический госпиталь для ветеранов войн"</t>
  </si>
  <si>
    <t>ФГБОУ ВО "Саратовский государственный медицинский университет имени В.И.Разумовского" МЗ РФ</t>
  </si>
  <si>
    <t>ФГБУЗ СМЦ ФМБА РОССИИ</t>
  </si>
  <si>
    <t>ФКУЗ "Медико-санитарная часть МВД РФ по Саратовской области"</t>
  </si>
  <si>
    <t>ЧУЗ "Клиническая больница "РЖД-Медицина" города Саратов"</t>
  </si>
  <si>
    <t>АО "Клиника доктора Парамонова"</t>
  </si>
  <si>
    <t>ООО "Диагностика"</t>
  </si>
  <si>
    <t>Филиал № 6 ФГБУ «3 ЦВКГ им. А. А. Вишневского» Минобороны России</t>
  </si>
  <si>
    <t>ООО "Медицинская клиника "СОВА"</t>
  </si>
  <si>
    <t>ООО "Поликлиника доктора Парамонова"</t>
  </si>
  <si>
    <t>ООО "Центр ПЭТ-Технолоджи"</t>
  </si>
  <si>
    <t>ООО "ПЭТ-ТЕХНОЛОДЖИ ДИАГНОСТИКА"</t>
  </si>
  <si>
    <t>ООО "Томография"</t>
  </si>
  <si>
    <t>ООО "Карина"</t>
  </si>
  <si>
    <t>ООО "ДЕНИ"</t>
  </si>
  <si>
    <t>ООО "ИНВИТРО-САМАРА"</t>
  </si>
  <si>
    <t>ООО "Ситилаб"</t>
  </si>
  <si>
    <t>ООО "КДЛ ДОМОДЕДОВО-ТЕСТ"</t>
  </si>
  <si>
    <t>ООО " НАУКА КДЛ"</t>
  </si>
  <si>
    <t>ООО "Виталаб"</t>
  </si>
  <si>
    <t>Итого объемы для жителей области в медицинских организациях Саратовской области</t>
  </si>
  <si>
    <t>ГАУЗ "Саратовская городская клиническая больница скорой медицинской помощи"</t>
  </si>
  <si>
    <t xml:space="preserve">Исследования уровня лекарственных препаратов в крови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</si>
</sst>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&quot;[$руб.-419];[Red]&quot;-&quot;#,##0.00&quot; &quot;[$руб.-419]"/>
    <numFmt numFmtId="165" formatCode="_-* #,##0.00_р_._-;\-* #,##0.00_р_._-;_-* &quot;-&quot;??_р_._-;_-@_-"/>
  </numFmts>
  <fonts count="33">
    <font>
      <sz val="11"/>
      <name val="Calibri"/>
      <family val="2"/>
      <charset val="204"/>
    </font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4"/>
      <name val="PT Astra Serif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PT Astra Serif"/>
      <family val="1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Tahoma"/>
      <family val="2"/>
    </font>
    <font>
      <sz val="11"/>
      <color indexed="8"/>
      <name val="Calibri"/>
      <family val="2"/>
      <charset val="204"/>
    </font>
    <font>
      <b/>
      <i/>
      <sz val="16"/>
      <color rgb="FF000000"/>
      <name val="Arial1"/>
      <charset val="204"/>
    </font>
    <font>
      <sz val="10"/>
      <color indexed="8"/>
      <name val="Arial"/>
      <family val="2"/>
      <charset val="204"/>
    </font>
    <font>
      <b/>
      <i/>
      <u/>
      <sz val="11"/>
      <color rgb="FF000000"/>
      <name val="Arial1"/>
      <charset val="204"/>
    </font>
    <font>
      <b/>
      <sz val="10"/>
      <name val="Tahoma"/>
      <family val="2"/>
      <charset val="204"/>
    </font>
    <font>
      <b/>
      <u/>
      <sz val="10"/>
      <name val="Tahoma"/>
      <family val="2"/>
      <charset val="204"/>
    </font>
    <font>
      <sz val="10"/>
      <name val="Arial Cyr"/>
    </font>
    <font>
      <sz val="10"/>
      <name val="Arial"/>
      <family val="2"/>
    </font>
    <font>
      <sz val="10"/>
      <name val="Arial Cyr"/>
      <family val="2"/>
    </font>
    <font>
      <sz val="11"/>
      <color theme="1"/>
      <name val="Times New Roman"/>
      <family val="2"/>
    </font>
    <font>
      <sz val="11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0"/>
      <color rgb="FFFF0000"/>
      <name val="Arial"/>
      <family val="2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6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D3D3D3"/>
      </patternFill>
    </fill>
    <fill>
      <patternFill patternType="solid">
        <fgColor rgb="FFA9A9A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43">
    <xf numFmtId="0" fontId="0" fillId="0" borderId="0"/>
    <xf numFmtId="0" fontId="2" fillId="0" borderId="0"/>
    <xf numFmtId="0" fontId="9" fillId="0" borderId="6">
      <alignment vertical="center" wrapText="1"/>
    </xf>
    <xf numFmtId="0" fontId="10" fillId="0" borderId="0"/>
    <xf numFmtId="0" fontId="11" fillId="2" borderId="0" applyNumberFormat="0" applyBorder="0" applyAlignment="0" applyProtection="0"/>
    <xf numFmtId="0" fontId="12" fillId="2" borderId="0"/>
    <xf numFmtId="0" fontId="11" fillId="3" borderId="0" applyNumberFormat="0" applyBorder="0" applyAlignment="0" applyProtection="0"/>
    <xf numFmtId="0" fontId="12" fillId="3" borderId="0"/>
    <xf numFmtId="0" fontId="11" fillId="4" borderId="0" applyNumberFormat="0" applyBorder="0" applyAlignment="0" applyProtection="0"/>
    <xf numFmtId="0" fontId="12" fillId="4" borderId="0"/>
    <xf numFmtId="0" fontId="11" fillId="5" borderId="0" applyNumberFormat="0" applyBorder="0" applyAlignment="0" applyProtection="0"/>
    <xf numFmtId="0" fontId="12" fillId="5" borderId="0"/>
    <xf numFmtId="0" fontId="11" fillId="6" borderId="0" applyNumberFormat="0" applyBorder="0" applyAlignment="0" applyProtection="0"/>
    <xf numFmtId="0" fontId="12" fillId="6" borderId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3" fillId="0" borderId="0" applyNumberFormat="0" applyBorder="0" applyAlignment="0" applyProtection="0"/>
    <xf numFmtId="0" fontId="14" fillId="0" borderId="0" applyNumberFormat="0" applyBorder="0" applyAlignment="0" applyProtection="0"/>
    <xf numFmtId="0" fontId="15" fillId="0" borderId="6">
      <alignment vertical="center" wrapText="1"/>
    </xf>
    <xf numFmtId="0" fontId="15" fillId="0" borderId="6">
      <alignment vertical="center" wrapText="1"/>
    </xf>
    <xf numFmtId="0" fontId="9" fillId="0" borderId="6">
      <alignment vertical="center" wrapText="1"/>
    </xf>
    <xf numFmtId="0" fontId="16" fillId="0" borderId="0"/>
    <xf numFmtId="0" fontId="16" fillId="0" borderId="0"/>
    <xf numFmtId="0" fontId="16" fillId="0" borderId="0"/>
    <xf numFmtId="0" fontId="17" fillId="0" borderId="0" applyNumberFormat="0" applyBorder="0" applyProtection="0">
      <alignment horizontal="center"/>
    </xf>
    <xf numFmtId="0" fontId="17" fillId="0" borderId="0" applyNumberFormat="0" applyBorder="0" applyProtection="0">
      <alignment horizontal="center" textRotation="90"/>
    </xf>
    <xf numFmtId="0" fontId="2" fillId="0" borderId="0"/>
    <xf numFmtId="0" fontId="18" fillId="0" borderId="0"/>
    <xf numFmtId="0" fontId="19" fillId="0" borderId="0" applyNumberFormat="0" applyBorder="0" applyProtection="0"/>
    <xf numFmtId="164" fontId="19" fillId="0" borderId="0" applyBorder="0" applyProtection="0"/>
    <xf numFmtId="165" fontId="2" fillId="0" borderId="0" applyBorder="0" applyAlignment="0" applyProtection="0"/>
    <xf numFmtId="0" fontId="9" fillId="7" borderId="11">
      <alignment horizontal="center" vertical="center" wrapText="1"/>
    </xf>
    <xf numFmtId="0" fontId="9" fillId="7" borderId="11">
      <alignment horizontal="center" vertical="center" wrapText="1"/>
    </xf>
    <xf numFmtId="0" fontId="20" fillId="8" borderId="12">
      <alignment horizontal="center" vertical="center" wrapText="1"/>
    </xf>
    <xf numFmtId="0" fontId="20" fillId="8" borderId="12">
      <alignment horizontal="center" vertical="center" wrapText="1"/>
    </xf>
    <xf numFmtId="0" fontId="20" fillId="7" borderId="12">
      <alignment horizontal="center" vertical="center" wrapText="1"/>
    </xf>
    <xf numFmtId="0" fontId="20" fillId="7" borderId="12">
      <alignment horizontal="center" vertical="center" wrapText="1"/>
    </xf>
    <xf numFmtId="0" fontId="20" fillId="8" borderId="13">
      <alignment horizontal="center" vertical="center" wrapText="1"/>
    </xf>
    <xf numFmtId="0" fontId="20" fillId="8" borderId="13">
      <alignment horizontal="center" vertical="center" wrapText="1"/>
    </xf>
    <xf numFmtId="0" fontId="20" fillId="7" borderId="13">
      <alignment horizontal="center" vertical="center" wrapText="1"/>
    </xf>
    <xf numFmtId="0" fontId="20" fillId="7" borderId="13">
      <alignment horizontal="center" vertical="center" wrapText="1"/>
    </xf>
    <xf numFmtId="0" fontId="20" fillId="8" borderId="14">
      <alignment horizontal="center" vertical="center" wrapText="1"/>
    </xf>
    <xf numFmtId="0" fontId="20" fillId="8" borderId="14">
      <alignment horizontal="center" vertical="center" wrapText="1"/>
    </xf>
    <xf numFmtId="0" fontId="20" fillId="7" borderId="14">
      <alignment horizontal="center" vertical="center" wrapText="1"/>
    </xf>
    <xf numFmtId="0" fontId="20" fillId="7" borderId="14">
      <alignment horizontal="center" vertical="center" wrapText="1"/>
    </xf>
    <xf numFmtId="0" fontId="9" fillId="7" borderId="15">
      <alignment horizontal="center" vertical="center" wrapText="1"/>
    </xf>
    <xf numFmtId="0" fontId="9" fillId="7" borderId="15">
      <alignment horizontal="center" vertical="center" wrapText="1"/>
    </xf>
    <xf numFmtId="0" fontId="9" fillId="7" borderId="16">
      <alignment horizontal="center" vertical="center" wrapText="1"/>
    </xf>
    <xf numFmtId="0" fontId="9" fillId="7" borderId="16">
      <alignment horizontal="center" vertical="center" wrapText="1"/>
    </xf>
    <xf numFmtId="0" fontId="9" fillId="7" borderId="17">
      <alignment horizontal="center" vertical="center" wrapText="1"/>
    </xf>
    <xf numFmtId="0" fontId="9" fillId="7" borderId="17">
      <alignment horizontal="center" vertical="center" wrapText="1"/>
    </xf>
    <xf numFmtId="0" fontId="9" fillId="7" borderId="18">
      <alignment horizontal="center" vertical="center" wrapText="1"/>
    </xf>
    <xf numFmtId="0" fontId="9" fillId="7" borderId="18">
      <alignment horizontal="center" vertical="center" wrapText="1"/>
    </xf>
    <xf numFmtId="0" fontId="20" fillId="7" borderId="6">
      <alignment horizontal="center" vertical="center" wrapText="1"/>
    </xf>
    <xf numFmtId="0" fontId="20" fillId="7" borderId="6">
      <alignment horizontal="center" vertical="center" wrapText="1"/>
    </xf>
    <xf numFmtId="0" fontId="21" fillId="0" borderId="6">
      <alignment horizontal="center" vertical="center" wrapText="1"/>
    </xf>
    <xf numFmtId="0" fontId="21" fillId="0" borderId="6">
      <alignment horizontal="center" vertical="center" wrapText="1"/>
    </xf>
    <xf numFmtId="0" fontId="9" fillId="7" borderId="19">
      <alignment horizontal="right" vertical="center" wrapText="1"/>
    </xf>
    <xf numFmtId="0" fontId="9" fillId="7" borderId="19">
      <alignment horizontal="right" vertical="center" wrapText="1"/>
    </xf>
    <xf numFmtId="0" fontId="9" fillId="7" borderId="20">
      <alignment horizontal="right" vertical="center" wrapText="1"/>
    </xf>
    <xf numFmtId="0" fontId="9" fillId="7" borderId="20">
      <alignment horizontal="right" vertical="center" wrapText="1"/>
    </xf>
    <xf numFmtId="0" fontId="9" fillId="7" borderId="21">
      <alignment horizontal="right" vertical="center" wrapText="1"/>
    </xf>
    <xf numFmtId="0" fontId="9" fillId="7" borderId="21">
      <alignment horizontal="right" vertical="center" wrapText="1"/>
    </xf>
    <xf numFmtId="0" fontId="22" fillId="0" borderId="0"/>
    <xf numFmtId="0" fontId="22" fillId="0" borderId="0"/>
    <xf numFmtId="0" fontId="1" fillId="0" borderId="0"/>
    <xf numFmtId="0" fontId="16" fillId="0" borderId="0"/>
    <xf numFmtId="0" fontId="23" fillId="0" borderId="0"/>
    <xf numFmtId="0" fontId="2" fillId="0" borderId="0"/>
    <xf numFmtId="0" fontId="24" fillId="0" borderId="0"/>
    <xf numFmtId="0" fontId="10" fillId="0" borderId="0"/>
    <xf numFmtId="0" fontId="13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0" fontId="2" fillId="0" borderId="0"/>
    <xf numFmtId="0" fontId="10" fillId="0" borderId="0"/>
    <xf numFmtId="0" fontId="16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2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1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" fillId="0" borderId="0"/>
    <xf numFmtId="0" fontId="25" fillId="0" borderId="0"/>
    <xf numFmtId="0" fontId="25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9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0" borderId="0"/>
    <xf numFmtId="0" fontId="28" fillId="0" borderId="0"/>
  </cellStyleXfs>
  <cellXfs count="61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 applyAlignment="1">
      <alignment horizont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vertical="center" wrapText="1"/>
    </xf>
    <xf numFmtId="3" fontId="8" fillId="0" borderId="6" xfId="2" applyNumberFormat="1" applyFont="1" applyFill="1" applyBorder="1" applyAlignment="1" applyProtection="1">
      <alignment horizontal="center" vertical="center" wrapText="1"/>
    </xf>
    <xf numFmtId="3" fontId="8" fillId="0" borderId="10" xfId="2" applyNumberFormat="1" applyFont="1" applyFill="1" applyBorder="1" applyAlignment="1" applyProtection="1">
      <alignment horizontal="center" vertical="center" wrapText="1"/>
    </xf>
    <xf numFmtId="0" fontId="4" fillId="0" borderId="6" xfId="3" applyNumberFormat="1" applyFont="1" applyFill="1" applyBorder="1" applyAlignment="1" applyProtection="1">
      <alignment vertical="center" wrapText="1"/>
    </xf>
    <xf numFmtId="0" fontId="4" fillId="0" borderId="8" xfId="341" applyNumberFormat="1" applyFont="1" applyFill="1" applyBorder="1" applyAlignment="1" applyProtection="1">
      <alignment horizontal="center" vertical="center" wrapText="1"/>
    </xf>
    <xf numFmtId="0" fontId="4" fillId="0" borderId="9" xfId="341" applyNumberFormat="1" applyFont="1" applyFill="1" applyBorder="1" applyAlignment="1" applyProtection="1">
      <alignment horizontal="center" vertical="center" wrapText="1"/>
    </xf>
    <xf numFmtId="0" fontId="8" fillId="0" borderId="8" xfId="341" applyNumberFormat="1" applyFont="1" applyFill="1" applyBorder="1" applyAlignment="1" applyProtection="1">
      <alignment vertical="center" wrapText="1"/>
    </xf>
    <xf numFmtId="0" fontId="2" fillId="0" borderId="0" xfId="1"/>
    <xf numFmtId="0" fontId="3" fillId="9" borderId="0" xfId="1" applyFont="1" applyFill="1"/>
    <xf numFmtId="0" fontId="2" fillId="9" borderId="0" xfId="1" applyFill="1"/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0" xfId="1" applyFill="1"/>
    <xf numFmtId="0" fontId="4" fillId="0" borderId="8" xfId="342" applyNumberFormat="1" applyFont="1" applyFill="1" applyBorder="1" applyAlignment="1" applyProtection="1">
      <alignment horizontal="center" vertical="center" wrapText="1"/>
    </xf>
    <xf numFmtId="0" fontId="4" fillId="0" borderId="9" xfId="342" applyNumberFormat="1" applyFont="1" applyFill="1" applyBorder="1" applyAlignment="1" applyProtection="1">
      <alignment horizontal="center" vertical="center" wrapText="1"/>
    </xf>
    <xf numFmtId="0" fontId="2" fillId="0" borderId="0" xfId="1" applyFill="1" applyAlignment="1">
      <alignment horizontal="center"/>
    </xf>
    <xf numFmtId="0" fontId="8" fillId="0" borderId="8" xfId="342" applyNumberFormat="1" applyFont="1" applyFill="1" applyBorder="1" applyAlignment="1" applyProtection="1">
      <alignment vertical="center" wrapText="1"/>
    </xf>
    <xf numFmtId="0" fontId="29" fillId="0" borderId="0" xfId="1" applyFont="1" applyFill="1"/>
    <xf numFmtId="0" fontId="4" fillId="0" borderId="0" xfId="1" applyFont="1" applyFill="1" applyAlignment="1">
      <alignment horizontal="center" vertical="center"/>
    </xf>
    <xf numFmtId="0" fontId="2" fillId="0" borderId="0" xfId="1" applyAlignment="1">
      <alignment horizontal="center"/>
    </xf>
    <xf numFmtId="0" fontId="29" fillId="9" borderId="0" xfId="1" applyFont="1" applyFill="1"/>
    <xf numFmtId="0" fontId="3" fillId="0" borderId="0" xfId="1" applyFont="1"/>
    <xf numFmtId="0" fontId="7" fillId="0" borderId="0" xfId="1" applyFont="1" applyFill="1" applyAlignment="1">
      <alignment horizontal="center" vertical="center"/>
    </xf>
    <xf numFmtId="0" fontId="30" fillId="0" borderId="0" xfId="1" applyFont="1" applyFill="1" applyAlignment="1">
      <alignment horizontal="center" vertical="center"/>
    </xf>
    <xf numFmtId="0" fontId="31" fillId="0" borderId="0" xfId="1" applyFont="1" applyFill="1"/>
    <xf numFmtId="3" fontId="3" fillId="0" borderId="0" xfId="1" applyNumberFormat="1" applyFont="1" applyFill="1"/>
    <xf numFmtId="0" fontId="31" fillId="0" borderId="0" xfId="1" applyFont="1" applyFill="1" applyAlignment="1">
      <alignment horizontal="center"/>
    </xf>
    <xf numFmtId="3" fontId="31" fillId="0" borderId="0" xfId="1" applyNumberFormat="1" applyFont="1" applyFill="1"/>
    <xf numFmtId="0" fontId="32" fillId="0" borderId="0" xfId="1" applyFont="1" applyFill="1"/>
    <xf numFmtId="3" fontId="32" fillId="0" borderId="0" xfId="1" applyNumberFormat="1" applyFont="1" applyFill="1"/>
    <xf numFmtId="0" fontId="4" fillId="0" borderId="0" xfId="1" applyFont="1" applyFill="1" applyAlignment="1">
      <alignment horizontal="center"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7" fillId="0" borderId="1" xfId="1" applyFont="1" applyFill="1" applyBorder="1" applyAlignment="1" applyProtection="1">
      <alignment horizontal="center" vertical="center" wrapText="1"/>
      <protection locked="0"/>
    </xf>
    <xf numFmtId="0" fontId="27" fillId="0" borderId="5" xfId="1" applyFont="1" applyFill="1" applyBorder="1" applyAlignment="1" applyProtection="1">
      <alignment horizontal="center" vertical="center" wrapText="1"/>
      <protection locked="0"/>
    </xf>
    <xf numFmtId="0" fontId="27" fillId="0" borderId="7" xfId="1" applyFont="1" applyFill="1" applyBorder="1" applyAlignment="1" applyProtection="1">
      <alignment horizontal="center" vertical="center" wrapText="1"/>
      <protection locked="0"/>
    </xf>
    <xf numFmtId="0" fontId="28" fillId="0" borderId="3" xfId="342" applyFill="1" applyBorder="1" applyAlignment="1">
      <alignment horizontal="center" vertical="center" wrapText="1"/>
    </xf>
    <xf numFmtId="0" fontId="28" fillId="0" borderId="4" xfId="342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</cellXfs>
  <cellStyles count="343">
    <cellStyle name="20% — акцент1" xfId="4"/>
    <cellStyle name="20% — акцент1 2" xfId="5"/>
    <cellStyle name="20% — акцент2" xfId="6"/>
    <cellStyle name="20% — акцент2 2" xfId="7"/>
    <cellStyle name="20% — акцент3" xfId="8"/>
    <cellStyle name="20% — акцент3 2" xfId="9"/>
    <cellStyle name="20% — акцент4" xfId="10"/>
    <cellStyle name="20% — акцент4 2" xfId="11"/>
    <cellStyle name="20% — акцент5" xfId="12"/>
    <cellStyle name="20% — акцент5 2" xfId="13"/>
    <cellStyle name="20% — акцент6" xfId="14"/>
    <cellStyle name="20% — акцент6 2" xfId="15"/>
    <cellStyle name="40% — акцент1" xfId="16"/>
    <cellStyle name="40% — акцент1 2" xfId="17"/>
    <cellStyle name="40% — акцент2" xfId="18"/>
    <cellStyle name="40% — акцент2 2" xfId="19"/>
    <cellStyle name="40% — акцент3" xfId="20"/>
    <cellStyle name="40% — акцент3 2" xfId="21"/>
    <cellStyle name="40% — акцент4" xfId="22"/>
    <cellStyle name="40% — акцент4 2" xfId="23"/>
    <cellStyle name="40% — акцент5" xfId="24"/>
    <cellStyle name="40% — акцент5 2" xfId="25"/>
    <cellStyle name="40% — акцент6" xfId="26"/>
    <cellStyle name="40% — акцент6 2" xfId="27"/>
    <cellStyle name="60% — акцент1" xfId="28"/>
    <cellStyle name="60% — акцент1 2" xfId="29"/>
    <cellStyle name="60% — акцент2" xfId="30"/>
    <cellStyle name="60% — акцент2 2" xfId="31"/>
    <cellStyle name="60% — акцент3" xfId="32"/>
    <cellStyle name="60% — акцент3 2" xfId="33"/>
    <cellStyle name="60% — акцент4" xfId="34"/>
    <cellStyle name="60% — акцент4 2" xfId="35"/>
    <cellStyle name="60% — акцент5" xfId="36"/>
    <cellStyle name="60% — акцент5 2" xfId="37"/>
    <cellStyle name="60% — акцент6" xfId="38"/>
    <cellStyle name="60% — акцент6 2" xfId="39"/>
    <cellStyle name="dataCell" xfId="2"/>
    <cellStyle name="dataCell 2" xfId="40"/>
    <cellStyle name="dataCell 3" xfId="41"/>
    <cellStyle name="dataCell 4" xfId="42"/>
    <cellStyle name="Excel Built-in Normal" xfId="43"/>
    <cellStyle name="Excel Built-in Normal 1" xfId="44"/>
    <cellStyle name="Excel Built-in Normal 2" xfId="45"/>
    <cellStyle name="Heading" xfId="46"/>
    <cellStyle name="Heading1" xfId="47"/>
    <cellStyle name="Normal 2" xfId="48"/>
    <cellStyle name="Normal_Sheet1" xfId="49"/>
    <cellStyle name="Result" xfId="50"/>
    <cellStyle name="Result2" xfId="51"/>
    <cellStyle name="TableStyleLight1" xfId="52"/>
    <cellStyle name="textAlignCenterAllBorders" xfId="53"/>
    <cellStyle name="textAlignCenterAllBorders 2" xfId="54"/>
    <cellStyle name="textAlignCenterBoldTopBottomBordersColor" xfId="55"/>
    <cellStyle name="textAlignCenterBoldTopBottomBordersColor 2" xfId="56"/>
    <cellStyle name="textAlignCenterBoldTopBottomBordersColor2" xfId="57"/>
    <cellStyle name="textAlignCenterBoldTopBottomBordersColor2 2" xfId="58"/>
    <cellStyle name="textAlignCenterBoldTopBottomLeftBordersColor" xfId="59"/>
    <cellStyle name="textAlignCenterBoldTopBottomLeftBordersColor 2" xfId="60"/>
    <cellStyle name="textAlignCenterBoldTopBottomLeftBordersColor2" xfId="61"/>
    <cellStyle name="textAlignCenterBoldTopBottomLeftBordersColor2 2" xfId="62"/>
    <cellStyle name="textAlignCenterBoldTopBottomRightBordersColor" xfId="63"/>
    <cellStyle name="textAlignCenterBoldTopBottomRightBordersColor 2" xfId="64"/>
    <cellStyle name="textAlignCenterBoldTopBottomRightBordersColor2" xfId="65"/>
    <cellStyle name="textAlignCenterBoldTopBottomRightBordersColor2 2" xfId="66"/>
    <cellStyle name="textAlignCenterBorderBottom" xfId="67"/>
    <cellStyle name="textAlignCenterBorderBottom 2" xfId="68"/>
    <cellStyle name="textAlignCenterBorderRightBottom" xfId="69"/>
    <cellStyle name="textAlignCenterBorderRightBottom 2" xfId="70"/>
    <cellStyle name="textAlignCenterBorderTop" xfId="71"/>
    <cellStyle name="textAlignCenterBorderTop 2" xfId="72"/>
    <cellStyle name="textAlignCenterBorderTopRight" xfId="73"/>
    <cellStyle name="textAlignCenterBorderTopRight 2" xfId="74"/>
    <cellStyle name="textAlignCenterFontBoldColor" xfId="75"/>
    <cellStyle name="textAlignCenterFontBoldColor 2" xfId="76"/>
    <cellStyle name="textAlignCenterFontBoldUnderlined" xfId="77"/>
    <cellStyle name="textAlignCenterFontBoldUnderlined 2" xfId="78"/>
    <cellStyle name="textAlignRightBorderLeft" xfId="79"/>
    <cellStyle name="textAlignRightBorderLeft 2" xfId="80"/>
    <cellStyle name="textAlignRightBorderLeftBottom" xfId="81"/>
    <cellStyle name="textAlignRightBorderLeftBottom 2" xfId="82"/>
    <cellStyle name="textAlignRightBorderLeftTop" xfId="83"/>
    <cellStyle name="textAlignRightBorderLeftTop 2" xfId="84"/>
    <cellStyle name="Обычный" xfId="0" builtinId="0"/>
    <cellStyle name="Обычный 10" xfId="85"/>
    <cellStyle name="Обычный 10 2" xfId="86"/>
    <cellStyle name="Обычный 102" xfId="87"/>
    <cellStyle name="Обычный 11" xfId="88"/>
    <cellStyle name="Обычный 11 2" xfId="89"/>
    <cellStyle name="Обычный 11 2 2" xfId="1"/>
    <cellStyle name="Обычный 11 3" xfId="90"/>
    <cellStyle name="Обычный 11 4" xfId="91"/>
    <cellStyle name="Обычный 12" xfId="92"/>
    <cellStyle name="Обычный 13" xfId="93"/>
    <cellStyle name="Обычный 14" xfId="94"/>
    <cellStyle name="Обычный 15" xfId="95"/>
    <cellStyle name="Обычный 15 2" xfId="96"/>
    <cellStyle name="Обычный 15 3" xfId="97"/>
    <cellStyle name="Обычный 15 4" xfId="98"/>
    <cellStyle name="Обычный 15 5" xfId="99"/>
    <cellStyle name="Обычный 15 6" xfId="100"/>
    <cellStyle name="Обычный 15 7" xfId="101"/>
    <cellStyle name="Обычный 15 8" xfId="102"/>
    <cellStyle name="Обычный 16" xfId="103"/>
    <cellStyle name="Обычный 16 2" xfId="104"/>
    <cellStyle name="Обычный 17" xfId="105"/>
    <cellStyle name="Обычный 17 2" xfId="106"/>
    <cellStyle name="Обычный 17 3" xfId="107"/>
    <cellStyle name="Обычный 17 4" xfId="108"/>
    <cellStyle name="Обычный 17 5" xfId="109"/>
    <cellStyle name="Обычный 17 6" xfId="110"/>
    <cellStyle name="Обычный 17 7" xfId="111"/>
    <cellStyle name="Обычный 17 8" xfId="112"/>
    <cellStyle name="Обычный 18" xfId="113"/>
    <cellStyle name="Обычный 18 2" xfId="114"/>
    <cellStyle name="Обычный 18 3" xfId="115"/>
    <cellStyle name="Обычный 18 4" xfId="116"/>
    <cellStyle name="Обычный 18 5" xfId="117"/>
    <cellStyle name="Обычный 18 6" xfId="118"/>
    <cellStyle name="Обычный 18 7" xfId="119"/>
    <cellStyle name="Обычный 18 8" xfId="120"/>
    <cellStyle name="Обычный 19" xfId="121"/>
    <cellStyle name="Обычный 19 2" xfId="122"/>
    <cellStyle name="Обычный 19 2 2" xfId="123"/>
    <cellStyle name="Обычный 2" xfId="124"/>
    <cellStyle name="Обычный 2 10" xfId="125"/>
    <cellStyle name="Обычный 2 11" xfId="126"/>
    <cellStyle name="Обычный 2 12" xfId="127"/>
    <cellStyle name="Обычный 2 13" xfId="128"/>
    <cellStyle name="Обычный 2 14" xfId="129"/>
    <cellStyle name="Обычный 2 15" xfId="130"/>
    <cellStyle name="Обычный 2 16" xfId="131"/>
    <cellStyle name="Обычный 2 17" xfId="132"/>
    <cellStyle name="Обычный 2 18" xfId="133"/>
    <cellStyle name="Обычный 2 19" xfId="134"/>
    <cellStyle name="Обычный 2 2" xfId="135"/>
    <cellStyle name="Обычный 2 2 2" xfId="136"/>
    <cellStyle name="Обычный 2 2 3" xfId="137"/>
    <cellStyle name="Обычный 2 2 4" xfId="138"/>
    <cellStyle name="Обычный 2 2 5" xfId="139"/>
    <cellStyle name="Обычный 2 2 6" xfId="140"/>
    <cellStyle name="Обычный 2 2 7" xfId="141"/>
    <cellStyle name="Обычный 2 2 8" xfId="142"/>
    <cellStyle name="Обычный 2 2 9" xfId="143"/>
    <cellStyle name="Обычный 2 20" xfId="144"/>
    <cellStyle name="Обычный 2 21" xfId="145"/>
    <cellStyle name="Обычный 2 22" xfId="146"/>
    <cellStyle name="Обычный 2 23" xfId="147"/>
    <cellStyle name="Обычный 2 24" xfId="148"/>
    <cellStyle name="Обычный 2 25" xfId="149"/>
    <cellStyle name="Обычный 2 26" xfId="150"/>
    <cellStyle name="Обычный 2 27" xfId="151"/>
    <cellStyle name="Обычный 2 28" xfId="152"/>
    <cellStyle name="Обычный 2 29" xfId="153"/>
    <cellStyle name="Обычный 2 3" xfId="154"/>
    <cellStyle name="Обычный 2 3 2" xfId="155"/>
    <cellStyle name="Обычный 2 30" xfId="156"/>
    <cellStyle name="Обычный 2 30 2" xfId="157"/>
    <cellStyle name="Обычный 2 31" xfId="158"/>
    <cellStyle name="Обычный 2 4" xfId="159"/>
    <cellStyle name="Обычный 2 5" xfId="160"/>
    <cellStyle name="Обычный 2 6" xfId="161"/>
    <cellStyle name="Обычный 2 7" xfId="162"/>
    <cellStyle name="Обычный 2 8" xfId="163"/>
    <cellStyle name="Обычный 2 9" xfId="164"/>
    <cellStyle name="Обычный 20" xfId="165"/>
    <cellStyle name="Обычный 21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5" xfId="172"/>
    <cellStyle name="Обычный 26" xfId="173"/>
    <cellStyle name="Обычный 27" xfId="174"/>
    <cellStyle name="Обычный 28" xfId="175"/>
    <cellStyle name="Обычный 29" xfId="176"/>
    <cellStyle name="Обычный 29 2" xfId="177"/>
    <cellStyle name="Обычный 3" xfId="178"/>
    <cellStyle name="Обычный 3 10" xfId="179"/>
    <cellStyle name="Обычный 3 11" xfId="180"/>
    <cellStyle name="Обычный 3 12" xfId="181"/>
    <cellStyle name="Обычный 3 13" xfId="182"/>
    <cellStyle name="Обычный 3 14" xfId="183"/>
    <cellStyle name="Обычный 3 15" xfId="184"/>
    <cellStyle name="Обычный 3 16" xfId="185"/>
    <cellStyle name="Обычный 3 17" xfId="186"/>
    <cellStyle name="Обычный 3 18" xfId="187"/>
    <cellStyle name="Обычный 3 19" xfId="188"/>
    <cellStyle name="Обычный 3 2" xfId="189"/>
    <cellStyle name="Обычный 3 2 10" xfId="190"/>
    <cellStyle name="Обычный 3 2 2" xfId="191"/>
    <cellStyle name="Обычный 3 2 3" xfId="192"/>
    <cellStyle name="Обычный 3 2 4" xfId="193"/>
    <cellStyle name="Обычный 3 2 5" xfId="194"/>
    <cellStyle name="Обычный 3 2 6" xfId="195"/>
    <cellStyle name="Обычный 3 2 7" xfId="196"/>
    <cellStyle name="Обычный 3 2 8" xfId="197"/>
    <cellStyle name="Обычный 3 2 9" xfId="198"/>
    <cellStyle name="Обычный 3 20" xfId="199"/>
    <cellStyle name="Обычный 3 21" xfId="200"/>
    <cellStyle name="Обычный 3 22" xfId="201"/>
    <cellStyle name="Обычный 3 23" xfId="202"/>
    <cellStyle name="Обычный 3 24" xfId="203"/>
    <cellStyle name="Обычный 3 25" xfId="204"/>
    <cellStyle name="Обычный 3 26" xfId="205"/>
    <cellStyle name="Обычный 3 27" xfId="206"/>
    <cellStyle name="Обычный 3 3" xfId="207"/>
    <cellStyle name="Обычный 3 3 2" xfId="208"/>
    <cellStyle name="Обычный 3 4" xfId="209"/>
    <cellStyle name="Обычный 3 5" xfId="210"/>
    <cellStyle name="Обычный 3 6" xfId="211"/>
    <cellStyle name="Обычный 3 7" xfId="212"/>
    <cellStyle name="Обычный 3 8" xfId="213"/>
    <cellStyle name="Обычный 3 9" xfId="214"/>
    <cellStyle name="Обычный 30" xfId="215"/>
    <cellStyle name="Обычный 31" xfId="216"/>
    <cellStyle name="Обычный 32" xfId="217"/>
    <cellStyle name="Обычный 33" xfId="218"/>
    <cellStyle name="Обычный 34" xfId="219"/>
    <cellStyle name="Обычный 34 2" xfId="220"/>
    <cellStyle name="Обычный 34 3" xfId="221"/>
    <cellStyle name="Обычный 34 4" xfId="222"/>
    <cellStyle name="Обычный 34 5" xfId="223"/>
    <cellStyle name="Обычный 34 6" xfId="224"/>
    <cellStyle name="Обычный 34 7" xfId="225"/>
    <cellStyle name="Обычный 34 8" xfId="226"/>
    <cellStyle name="Обычный 35" xfId="227"/>
    <cellStyle name="Обычный 36" xfId="228"/>
    <cellStyle name="Обычный 36 2" xfId="229"/>
    <cellStyle name="Обычный 37" xfId="230"/>
    <cellStyle name="Обычный 38" xfId="231"/>
    <cellStyle name="Обычный 39" xfId="232"/>
    <cellStyle name="Обычный 4" xfId="233"/>
    <cellStyle name="Обычный 4 2" xfId="234"/>
    <cellStyle name="Обычный 4 3" xfId="235"/>
    <cellStyle name="Обычный 40" xfId="236"/>
    <cellStyle name="Обычный 41" xfId="237"/>
    <cellStyle name="Обычный 41 2" xfId="238"/>
    <cellStyle name="Обычный 41 3" xfId="239"/>
    <cellStyle name="Обычный 42" xfId="240"/>
    <cellStyle name="Обычный 43" xfId="241"/>
    <cellStyle name="Обычный 44" xfId="242"/>
    <cellStyle name="Обычный 45" xfId="243"/>
    <cellStyle name="Обычный 46" xfId="244"/>
    <cellStyle name="Обычный 47" xfId="245"/>
    <cellStyle name="Обычный 48" xfId="246"/>
    <cellStyle name="Обычный 49" xfId="247"/>
    <cellStyle name="Обычный 5" xfId="248"/>
    <cellStyle name="Обычный 5 10" xfId="249"/>
    <cellStyle name="Обычный 5 11" xfId="250"/>
    <cellStyle name="Обычный 5 12" xfId="251"/>
    <cellStyle name="Обычный 5 13" xfId="252"/>
    <cellStyle name="Обычный 5 14" xfId="253"/>
    <cellStyle name="Обычный 5 15" xfId="254"/>
    <cellStyle name="Обычный 5 16" xfId="255"/>
    <cellStyle name="Обычный 5 17" xfId="256"/>
    <cellStyle name="Обычный 5 18" xfId="257"/>
    <cellStyle name="Обычный 5 19" xfId="258"/>
    <cellStyle name="Обычный 5 2" xfId="259"/>
    <cellStyle name="Обычный 5 2 2" xfId="260"/>
    <cellStyle name="Обычный 5 20" xfId="261"/>
    <cellStyle name="Обычный 5 21" xfId="262"/>
    <cellStyle name="Обычный 5 22" xfId="263"/>
    <cellStyle name="Обычный 5 23" xfId="264"/>
    <cellStyle name="Обычный 5 24" xfId="265"/>
    <cellStyle name="Обычный 5 25" xfId="266"/>
    <cellStyle name="Обычный 5 26" xfId="267"/>
    <cellStyle name="Обычный 5 27" xfId="268"/>
    <cellStyle name="Обычный 5 28" xfId="269"/>
    <cellStyle name="Обычный 5 29" xfId="270"/>
    <cellStyle name="Обычный 5 3" xfId="271"/>
    <cellStyle name="Обычный 5 30" xfId="272"/>
    <cellStyle name="Обычный 5 31" xfId="273"/>
    <cellStyle name="Обычный 5 32" xfId="274"/>
    <cellStyle name="Обычный 5 4" xfId="275"/>
    <cellStyle name="Обычный 5 5" xfId="276"/>
    <cellStyle name="Обычный 5 6" xfId="277"/>
    <cellStyle name="Обычный 5 7" xfId="278"/>
    <cellStyle name="Обычный 5 8" xfId="279"/>
    <cellStyle name="Обычный 5 9" xfId="280"/>
    <cellStyle name="Обычный 50" xfId="281"/>
    <cellStyle name="Обычный 51" xfId="282"/>
    <cellStyle name="Обычный 52" xfId="283"/>
    <cellStyle name="Обычный 53" xfId="284"/>
    <cellStyle name="Обычный 54" xfId="285"/>
    <cellStyle name="Обычный 55" xfId="286"/>
    <cellStyle name="Обычный 56" xfId="287"/>
    <cellStyle name="Обычный 57" xfId="288"/>
    <cellStyle name="Обычный 58" xfId="289"/>
    <cellStyle name="Обычный 59" xfId="290"/>
    <cellStyle name="Обычный 6" xfId="291"/>
    <cellStyle name="Обычный 6 2" xfId="292"/>
    <cellStyle name="Обычный 6 3" xfId="293"/>
    <cellStyle name="Обычный 6 4" xfId="294"/>
    <cellStyle name="Обычный 6 5" xfId="295"/>
    <cellStyle name="Обычный 6 6" xfId="296"/>
    <cellStyle name="Обычный 6 7" xfId="297"/>
    <cellStyle name="Обычный 6 8" xfId="298"/>
    <cellStyle name="Обычный 60" xfId="299"/>
    <cellStyle name="Обычный 61" xfId="300"/>
    <cellStyle name="Обычный 62" xfId="301"/>
    <cellStyle name="Обычный 63" xfId="302"/>
    <cellStyle name="Обычный 64" xfId="303"/>
    <cellStyle name="Обычный 65" xfId="304"/>
    <cellStyle name="Обычный 65 2" xfId="305"/>
    <cellStyle name="Обычный 66" xfId="341"/>
    <cellStyle name="Обычный 67" xfId="342"/>
    <cellStyle name="Обычный 7" xfId="306"/>
    <cellStyle name="Обычный 7 2" xfId="307"/>
    <cellStyle name="Обычный 7 2 2" xfId="308"/>
    <cellStyle name="Обычный 7 3" xfId="309"/>
    <cellStyle name="Обычный 7 4" xfId="310"/>
    <cellStyle name="Обычный 7 5" xfId="311"/>
    <cellStyle name="Обычный 7 6" xfId="312"/>
    <cellStyle name="Обычный 7 7" xfId="313"/>
    <cellStyle name="Обычный 7 8" xfId="314"/>
    <cellStyle name="Обычный 8" xfId="315"/>
    <cellStyle name="Обычный 8 10" xfId="316"/>
    <cellStyle name="Обычный 8 2" xfId="317"/>
    <cellStyle name="Обычный 8 2 2" xfId="318"/>
    <cellStyle name="Обычный 8 3" xfId="3"/>
    <cellStyle name="Обычный 8 3 2" xfId="319"/>
    <cellStyle name="Обычный 8 4" xfId="320"/>
    <cellStyle name="Обычный 8 5" xfId="321"/>
    <cellStyle name="Обычный 8 6" xfId="322"/>
    <cellStyle name="Обычный 8 7" xfId="323"/>
    <cellStyle name="Обычный 8 8" xfId="324"/>
    <cellStyle name="Обычный 8 9" xfId="325"/>
    <cellStyle name="Обычный 9" xfId="326"/>
    <cellStyle name="Обычный 9 2" xfId="327"/>
    <cellStyle name="Обычный 9 2 2" xfId="328"/>
    <cellStyle name="Обычный 9 3" xfId="329"/>
    <cellStyle name="Обычный 9 4" xfId="330"/>
    <cellStyle name="Обычный 9 5" xfId="331"/>
    <cellStyle name="Обычный 9 6" xfId="332"/>
    <cellStyle name="Обычный 9 7" xfId="333"/>
    <cellStyle name="Обычный 9 8" xfId="334"/>
    <cellStyle name="Обычный 90" xfId="335"/>
    <cellStyle name="Процентный 2" xfId="336"/>
    <cellStyle name="Финансовый 2" xfId="337"/>
    <cellStyle name="Финансовый 2 2" xfId="338"/>
    <cellStyle name="Финансовый 3" xfId="339"/>
    <cellStyle name="Финансовый 4" xfId="340"/>
  </cellStyles>
  <dxfs count="2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dc4\MedStrah\MedStrah\MedStrah\MedStrah\MedStrah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MedStrah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r-145-704-06\&#1084;&#1077;&#1076;&#1089;&#1090;&#1088;&#1072;&#1093;\Users\BISERO~1.ZDR\AppData\Local\Temp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47;\&#1055;&#1043;&#1043;%202015\&#1057;&#1042;&#1054;&#1044;&#1099;%20&#1087;&#1086;%20&#1074;&#1089;&#1077;&#1084;%20&#1074;&#1080;&#1076;&#1072;&#1084;%20&#1087;&#1086;&#1084;&#1086;&#1097;&#1080;\&#1057;&#1042;&#1054;&#1044;%20&#1086;&#1082;&#1086;&#1085;&#1095;&#1072;&#1090;%20&#1087;&#1086;%20&#1074;&#1089;&#1077;&#1084;%20&#1074;&#1080;&#1076;&#1072;&#1084;%20&#1084;&#1087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табл на совещ (15янв)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поликА (Ф3)"/>
      <sheetName val="стац(Ф) (5 вар)"/>
      <sheetName val="стзам(Вольск)"/>
      <sheetName val="стзам(Вольск) (-)"/>
      <sheetName val="стац(Ф) (6 вар)"/>
      <sheetName val="кому дали стз"/>
      <sheetName val="стзам(+480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. 2, таб. 1, стац"/>
      <sheetName val="ф. 2, таб. 2А, поликлиника"/>
      <sheetName val="ф. 2, таб. 2Б, поликлиника "/>
      <sheetName val="ф. 2, таб. 3, стацзам"/>
      <sheetName val="ф.4, неотложн"/>
      <sheetName val="ф. 5, СМП"/>
      <sheetName val="стац1"/>
      <sheetName val="стац2"/>
      <sheetName val="стзам1"/>
      <sheetName val="поликА"/>
      <sheetName val="поликБ"/>
      <sheetName val="неотл"/>
      <sheetName val="гемодиализ"/>
      <sheetName val="ВМП"/>
      <sheetName val="табл на совещ"/>
      <sheetName val="СМП (Ф)"/>
      <sheetName val="реаб(Ф)"/>
      <sheetName val="неотл (Ф)"/>
      <sheetName val="поликБ (Ф)"/>
      <sheetName val="стзам(Ф)"/>
      <sheetName val="стац(Ф)"/>
      <sheetName val="поликБ (Ф) (со средн)"/>
      <sheetName val="поликА (Ф1)"/>
      <sheetName val="поликА (Ф2)"/>
      <sheetName val="УМЕНЬШ"/>
      <sheetName val="стац(Ф) (4 вар)"/>
      <sheetName val="стац(Ф) (5 вар)"/>
      <sheetName val="поликА (Ф3)"/>
      <sheetName val="стзам(Вольск)"/>
      <sheetName val="стзам(Вольск) (-)"/>
    </sheetNames>
    <sheetDataSet>
      <sheetData sheetId="0" refreshError="1">
        <row r="1">
          <cell r="E1" t="str">
            <v>Стационарная помощь по территориальной программе государственных гарантий</v>
          </cell>
        </row>
        <row r="3">
          <cell r="C3" t="str">
            <v>Показатели</v>
          </cell>
          <cell r="E3" t="str">
            <v>Профили отделений в рамках базовой программы ОМС в соответствии с лицензией на медицинскую деятельность</v>
          </cell>
        </row>
        <row r="4">
          <cell r="E4" t="str">
            <v>Кардиология</v>
          </cell>
          <cell r="H4" t="str">
            <v>Ревматология</v>
          </cell>
          <cell r="K4" t="str">
            <v>Гастроэнетрология</v>
          </cell>
          <cell r="N4" t="str">
            <v>Пульмонология</v>
          </cell>
          <cell r="Q4" t="str">
            <v>Эндокринология</v>
          </cell>
          <cell r="T4" t="str">
            <v>Нефрология</v>
          </cell>
          <cell r="W4" t="str">
            <v>Гематология</v>
          </cell>
          <cell r="Z4" t="str">
            <v>Аллергология и иммунология</v>
          </cell>
          <cell r="AC4" t="str">
            <v>Педиатрические</v>
          </cell>
          <cell r="AD4" t="str">
            <v>Терапевтические</v>
          </cell>
          <cell r="AE4" t="str">
            <v>Неонатология</v>
          </cell>
          <cell r="AF4" t="str">
            <v>Травматология и ортопедия (травматологические койки)</v>
          </cell>
          <cell r="AI4" t="str">
            <v>Травматология и ортопедия (ортопедические койки)</v>
          </cell>
          <cell r="AL4" t="str">
            <v>Урология (детская урология-андрология)</v>
          </cell>
          <cell r="AO4" t="str">
            <v>Нейрохирургия</v>
          </cell>
          <cell r="AR4" t="str">
            <v>Хирургия (комбустиология)</v>
          </cell>
          <cell r="AU4" t="str">
            <v>Челюстно-лицевая хирургия, стоматология</v>
          </cell>
          <cell r="AX4" t="str">
            <v>Торакальная хирургия</v>
          </cell>
          <cell r="BA4" t="str">
            <v>Колопроктология</v>
          </cell>
          <cell r="BD4" t="str">
            <v>Сердечно-сосудистая хирургия (кардиохирургические койкм)</v>
          </cell>
          <cell r="BG4" t="str">
            <v>Сердечно-сосудистая хирургия (койки сосудистой хирургии)</v>
          </cell>
          <cell r="BJ4" t="str">
            <v xml:space="preserve">Хирургия (абдоминальная, трансплантация органов и (или) тканей, костного мозга, пластическая хирургия)      </v>
          </cell>
          <cell r="BM4" t="str">
            <v xml:space="preserve">Онкология </v>
          </cell>
          <cell r="BR4" t="str">
            <v>Акушерство и гинекология</v>
          </cell>
          <cell r="BU4" t="str">
            <v>Оториноларингология</v>
          </cell>
          <cell r="BX4" t="str">
            <v>Офтальмология</v>
          </cell>
          <cell r="CA4" t="str">
            <v>Неврология</v>
          </cell>
          <cell r="CD4" t="str">
            <v>Дерматовенерология (дерматологические койки)</v>
          </cell>
          <cell r="CG4" t="str">
            <v>Инфекционные болезни</v>
          </cell>
          <cell r="CJ4" t="str">
            <v>Акушерское дело (койки для беременных и рожениц)</v>
          </cell>
          <cell r="CK4" t="str">
            <v>Акушерское дело (койки патологии беременности)</v>
          </cell>
          <cell r="CL4" t="str">
            <v>Медицинская реабилитация</v>
          </cell>
          <cell r="CO4" t="str">
            <v>Всего по базовой программе ОМС</v>
          </cell>
          <cell r="CU4" t="str">
            <v>Психиатрия</v>
          </cell>
          <cell r="CX4" t="str">
            <v>Наркология, психиатрия-наркология</v>
          </cell>
          <cell r="DA4" t="str">
            <v>Фтизиатрия</v>
          </cell>
          <cell r="DD4" t="str">
            <v>Дерматовенерология (венерологические койки)</v>
          </cell>
          <cell r="DG4" t="str">
            <v>Медицинская помощь лицам без полисов ОМС</v>
          </cell>
          <cell r="DH4" t="str">
            <v>Всего по базовой программе за счет средств соответствующих бюджетов</v>
          </cell>
          <cell r="DT4" t="str">
            <v>расшифровать</v>
          </cell>
          <cell r="EB4" t="str">
            <v>высокотехнологичная медицинская помощь</v>
          </cell>
        </row>
        <row r="5">
          <cell r="E5" t="str">
            <v>Всего</v>
          </cell>
          <cell r="F5" t="str">
            <v>в том числе:</v>
          </cell>
          <cell r="H5" t="str">
            <v>Всего</v>
          </cell>
          <cell r="I5" t="str">
            <v>в том числе:</v>
          </cell>
          <cell r="K5" t="str">
            <v>Всего</v>
          </cell>
          <cell r="L5" t="str">
            <v>в том числе:</v>
          </cell>
          <cell r="N5" t="str">
            <v>Всего</v>
          </cell>
          <cell r="O5" t="str">
            <v>в том числе:</v>
          </cell>
          <cell r="Q5" t="str">
            <v>Всего</v>
          </cell>
          <cell r="R5" t="str">
            <v>в том числе:</v>
          </cell>
          <cell r="T5" t="str">
            <v>Всего</v>
          </cell>
          <cell r="U5" t="str">
            <v>в том числе:</v>
          </cell>
          <cell r="W5" t="str">
            <v>Всего</v>
          </cell>
          <cell r="X5" t="str">
            <v>в том числе:</v>
          </cell>
          <cell r="Z5" t="str">
            <v>Всего</v>
          </cell>
          <cell r="AA5" t="str">
            <v>в том числе:</v>
          </cell>
          <cell r="AF5" t="str">
            <v>Всего</v>
          </cell>
          <cell r="AG5" t="str">
            <v>в том числе:</v>
          </cell>
          <cell r="AI5" t="str">
            <v>Всего</v>
          </cell>
          <cell r="AJ5" t="str">
            <v>в том числе:</v>
          </cell>
          <cell r="AL5" t="str">
            <v>Всего</v>
          </cell>
          <cell r="AM5" t="str">
            <v>в том числе:</v>
          </cell>
          <cell r="AO5" t="str">
            <v>Всего</v>
          </cell>
          <cell r="AP5" t="str">
            <v>в том числе:</v>
          </cell>
          <cell r="AR5" t="str">
            <v>Всего</v>
          </cell>
          <cell r="AS5" t="str">
            <v>в том числе:</v>
          </cell>
          <cell r="AU5" t="str">
            <v>Всего</v>
          </cell>
          <cell r="AV5" t="str">
            <v>в том числе:</v>
          </cell>
          <cell r="AX5" t="str">
            <v>Всего</v>
          </cell>
          <cell r="AY5" t="str">
            <v>в том числе:</v>
          </cell>
          <cell r="BA5" t="str">
            <v>Всего</v>
          </cell>
          <cell r="BB5" t="str">
            <v>в том числе:</v>
          </cell>
          <cell r="BD5" t="str">
            <v>Всего</v>
          </cell>
          <cell r="BE5" t="str">
            <v>в том числе:</v>
          </cell>
          <cell r="BG5" t="str">
            <v>Всего</v>
          </cell>
          <cell r="BH5" t="str">
            <v>в том числе:</v>
          </cell>
          <cell r="BJ5" t="str">
            <v>Всего</v>
          </cell>
          <cell r="BK5" t="str">
            <v>в том числе:</v>
          </cell>
          <cell r="BM5" t="str">
            <v>Всего</v>
          </cell>
          <cell r="BN5" t="str">
            <v>радиология и радиотерапия</v>
          </cell>
          <cell r="BP5" t="str">
            <v xml:space="preserve"> с применением химио-терапевтического метода лечения</v>
          </cell>
          <cell r="BR5" t="str">
            <v>Всего</v>
          </cell>
          <cell r="BS5" t="str">
            <v>в том числе:</v>
          </cell>
          <cell r="BU5" t="str">
            <v>Всего</v>
          </cell>
          <cell r="BV5" t="str">
            <v>в том числе:</v>
          </cell>
          <cell r="BX5" t="str">
            <v>Всего</v>
          </cell>
          <cell r="BY5" t="str">
            <v>в том числе:</v>
          </cell>
          <cell r="CA5" t="str">
            <v>Всего</v>
          </cell>
          <cell r="CB5" t="str">
            <v>в том числе:</v>
          </cell>
          <cell r="CD5" t="str">
            <v>Всего</v>
          </cell>
          <cell r="CE5" t="str">
            <v>в том числе:</v>
          </cell>
          <cell r="CG5" t="str">
            <v>Всего</v>
          </cell>
          <cell r="CH5" t="str">
            <v>в том числе:</v>
          </cell>
          <cell r="CL5" t="str">
            <v>Всего</v>
          </cell>
          <cell r="CM5" t="str">
            <v>в том числе:</v>
          </cell>
          <cell r="CO5" t="str">
            <v>Всего</v>
          </cell>
          <cell r="CP5" t="str">
            <v>в том числе:</v>
          </cell>
          <cell r="CR5" t="str">
            <v>Всего</v>
          </cell>
          <cell r="CS5" t="str">
            <v>в том числе:</v>
          </cell>
          <cell r="CU5" t="str">
            <v>Всего</v>
          </cell>
          <cell r="CV5" t="str">
            <v>в том числе:</v>
          </cell>
          <cell r="CX5" t="str">
            <v>Всего</v>
          </cell>
          <cell r="CY5" t="str">
            <v>в том числе:</v>
          </cell>
          <cell r="DA5" t="str">
            <v>Всего</v>
          </cell>
          <cell r="DB5" t="str">
            <v>в том числе:</v>
          </cell>
          <cell r="DD5" t="str">
            <v>Всего</v>
          </cell>
          <cell r="DE5" t="str">
            <v>в том числе:</v>
          </cell>
          <cell r="DH5" t="str">
            <v>Всего</v>
          </cell>
          <cell r="DI5" t="str">
            <v>в том числе:</v>
          </cell>
          <cell r="DK5" t="str">
            <v>Всего</v>
          </cell>
          <cell r="DL5" t="str">
            <v>в том числе:</v>
          </cell>
          <cell r="DN5" t="str">
            <v>Всего</v>
          </cell>
          <cell r="DO5" t="str">
            <v>в том числе:</v>
          </cell>
          <cell r="DQ5" t="str">
            <v>Всего</v>
          </cell>
          <cell r="DR5" t="str">
            <v>в том числе:</v>
          </cell>
          <cell r="DY5" t="str">
            <v>Всего</v>
          </cell>
          <cell r="DZ5" t="str">
            <v>в том числе:</v>
          </cell>
          <cell r="EB5" t="str">
            <v>Всего</v>
          </cell>
          <cell r="EC5" t="str">
            <v>в том числе:</v>
          </cell>
        </row>
        <row r="6">
          <cell r="F6" t="str">
            <v>кардиологические взрослые</v>
          </cell>
          <cell r="G6" t="str">
            <v>кардиологические детские</v>
          </cell>
          <cell r="I6" t="str">
            <v>Ревматологические взрослые</v>
          </cell>
          <cell r="J6" t="str">
            <v>Ревматологические детские</v>
          </cell>
          <cell r="L6" t="str">
            <v>Гастроэнетрологические взрослые</v>
          </cell>
          <cell r="M6" t="str">
            <v>Гастроэнетрологические детские</v>
          </cell>
          <cell r="O6" t="str">
            <v>Пульмонологические взрослые</v>
          </cell>
          <cell r="P6" t="str">
            <v>Пульмонологические детские</v>
          </cell>
          <cell r="R6" t="str">
            <v>эндокринологические взрослые</v>
          </cell>
          <cell r="S6" t="str">
            <v>эндокринологические детские</v>
          </cell>
          <cell r="U6" t="str">
            <v>Нефрологические взрослые</v>
          </cell>
          <cell r="V6" t="str">
            <v>Нефрологические детские</v>
          </cell>
          <cell r="X6" t="str">
            <v>Гематологические взрослые</v>
          </cell>
          <cell r="Y6" t="str">
            <v>Гематологические детские</v>
          </cell>
          <cell r="AA6" t="str">
            <v>Аллергологические взрослые</v>
          </cell>
          <cell r="AB6" t="str">
            <v>Аллергологические детские</v>
          </cell>
          <cell r="AG6" t="str">
            <v>Травматологические взрослые</v>
          </cell>
          <cell r="AH6" t="str">
            <v>Травматологические детские</v>
          </cell>
          <cell r="AJ6" t="str">
            <v>Ортопедические взрослые</v>
          </cell>
          <cell r="AK6" t="str">
            <v>Ортопедические взрослые</v>
          </cell>
          <cell r="AM6" t="str">
            <v xml:space="preserve">урологические взрослые </v>
          </cell>
          <cell r="AN6" t="str">
            <v>урологические детские</v>
          </cell>
          <cell r="AP6" t="str">
            <v>Нейрохирургические взрослые</v>
          </cell>
          <cell r="AQ6" t="str">
            <v>Нейрохирургические детские</v>
          </cell>
          <cell r="AS6" t="str">
            <v>Ожоговые взрослые</v>
          </cell>
          <cell r="AT6" t="str">
            <v>Ожоговые детские</v>
          </cell>
          <cell r="AV6" t="str">
            <v>Челюстно-лицевой хирургии взрослые</v>
          </cell>
          <cell r="AW6" t="str">
            <v>Челюстно-лицевой хирургии детские</v>
          </cell>
          <cell r="AY6" t="str">
            <v>Торакальной хирургии взрослые</v>
          </cell>
          <cell r="AZ6" t="str">
            <v>Торакальной хирургии детские</v>
          </cell>
          <cell r="BB6" t="str">
            <v>Проктологические взрослые</v>
          </cell>
          <cell r="BC6" t="str">
            <v>Проктологические детские</v>
          </cell>
          <cell r="BE6" t="str">
            <v>Кардиохирургические взрослые</v>
          </cell>
          <cell r="BF6" t="str">
            <v>Кардиохирургические детские</v>
          </cell>
          <cell r="BH6" t="str">
            <v>Сосудистой хирургии взрослые</v>
          </cell>
          <cell r="BI6" t="str">
            <v>Сосудистой хирургии детские</v>
          </cell>
          <cell r="BK6" t="str">
            <v>хирургические взрослые</v>
          </cell>
          <cell r="BL6" t="str">
            <v>хирургические детские</v>
          </cell>
          <cell r="BN6" t="str">
            <v>онкологические взрослые</v>
          </cell>
          <cell r="BO6" t="str">
            <v>онкологические детские</v>
          </cell>
          <cell r="BP6" t="str">
            <v>онкологические взрослые</v>
          </cell>
          <cell r="BQ6" t="str">
            <v>онкологические детские</v>
          </cell>
          <cell r="BS6" t="str">
            <v>Гинекологические взрослые</v>
          </cell>
          <cell r="BT6" t="str">
            <v>Гинекологические детские</v>
          </cell>
          <cell r="BV6" t="str">
            <v>Оториноларингологические взрослые</v>
          </cell>
          <cell r="BW6" t="str">
            <v>Оториноларингологические детские</v>
          </cell>
          <cell r="BY6" t="str">
            <v>Офтальмологические взрослые</v>
          </cell>
          <cell r="BZ6" t="str">
            <v>Офтальмологические детские</v>
          </cell>
          <cell r="CB6" t="str">
            <v>Неврологические взрослые</v>
          </cell>
          <cell r="CC6" t="str">
            <v>Неврологические детские</v>
          </cell>
          <cell r="CE6" t="str">
            <v>Дерматологические взрослые</v>
          </cell>
          <cell r="CF6" t="str">
            <v>Дерматологические детские</v>
          </cell>
          <cell r="CH6" t="str">
            <v>инфекционные взрослые</v>
          </cell>
          <cell r="CI6" t="str">
            <v>инфекционные детские</v>
          </cell>
          <cell r="CM6" t="str">
            <v xml:space="preserve"> взрослые</v>
          </cell>
          <cell r="CN6" t="str">
            <v>детские</v>
          </cell>
          <cell r="CP6" t="str">
            <v>взрослые</v>
          </cell>
          <cell r="CQ6" t="str">
            <v>дети</v>
          </cell>
          <cell r="CS6" t="str">
            <v xml:space="preserve"> взрослые</v>
          </cell>
          <cell r="CT6" t="str">
            <v xml:space="preserve"> детские</v>
          </cell>
          <cell r="CV6" t="str">
            <v>Психиатрические взрослые</v>
          </cell>
          <cell r="CW6" t="str">
            <v>Психиатрические детские</v>
          </cell>
          <cell r="CY6" t="str">
            <v>Наркологические взрослые</v>
          </cell>
          <cell r="CZ6" t="str">
            <v>Наркологические детские</v>
          </cell>
          <cell r="DB6" t="str">
            <v>Фтизиатрические взрослые</v>
          </cell>
          <cell r="DC6" t="str">
            <v>Фтизиатрические детские</v>
          </cell>
          <cell r="DE6" t="str">
            <v>Венерологические взрослые</v>
          </cell>
          <cell r="DF6" t="str">
            <v>Венерологические детские</v>
          </cell>
          <cell r="DI6" t="str">
            <v>взрослые</v>
          </cell>
          <cell r="DJ6" t="str">
            <v>дети</v>
          </cell>
          <cell r="DL6" t="str">
            <v>взрослые</v>
          </cell>
          <cell r="DM6" t="str">
            <v>дети</v>
          </cell>
          <cell r="DO6" t="str">
            <v>взрослые</v>
          </cell>
          <cell r="DP6" t="str">
            <v>дети</v>
          </cell>
          <cell r="DR6" t="str">
            <v>взрослые</v>
          </cell>
          <cell r="DS6" t="str">
            <v>дети</v>
          </cell>
          <cell r="DZ6" t="str">
            <v>взрослые</v>
          </cell>
          <cell r="EA6" t="str">
            <v>дети</v>
          </cell>
          <cell r="EC6" t="str">
            <v>взрослые</v>
          </cell>
          <cell r="ED6" t="str">
            <v>дети</v>
          </cell>
        </row>
        <row r="7">
          <cell r="B7" t="str">
            <v>А</v>
          </cell>
          <cell r="E7">
            <v>1</v>
          </cell>
          <cell r="F7">
            <v>2</v>
          </cell>
          <cell r="G7">
            <v>3</v>
          </cell>
          <cell r="H7">
            <v>4</v>
          </cell>
          <cell r="I7">
            <v>5</v>
          </cell>
          <cell r="J7">
            <v>6</v>
          </cell>
          <cell r="K7">
            <v>7</v>
          </cell>
          <cell r="L7">
            <v>8</v>
          </cell>
          <cell r="M7">
            <v>9</v>
          </cell>
          <cell r="N7">
            <v>10</v>
          </cell>
          <cell r="O7">
            <v>11</v>
          </cell>
          <cell r="P7">
            <v>12</v>
          </cell>
          <cell r="Q7">
            <v>13</v>
          </cell>
          <cell r="R7">
            <v>14</v>
          </cell>
          <cell r="S7">
            <v>15</v>
          </cell>
          <cell r="T7">
            <v>16</v>
          </cell>
          <cell r="U7">
            <v>17</v>
          </cell>
          <cell r="V7">
            <v>18</v>
          </cell>
          <cell r="W7">
            <v>19</v>
          </cell>
          <cell r="X7">
            <v>20</v>
          </cell>
          <cell r="Y7">
            <v>21</v>
          </cell>
          <cell r="Z7">
            <v>22</v>
          </cell>
          <cell r="AA7">
            <v>23</v>
          </cell>
          <cell r="AB7">
            <v>24</v>
          </cell>
          <cell r="AC7">
            <v>25</v>
          </cell>
          <cell r="AD7">
            <v>26</v>
          </cell>
          <cell r="AE7">
            <v>27</v>
          </cell>
          <cell r="AF7">
            <v>28</v>
          </cell>
          <cell r="AG7">
            <v>29</v>
          </cell>
          <cell r="AH7">
            <v>30</v>
          </cell>
          <cell r="AI7">
            <v>31</v>
          </cell>
          <cell r="AJ7">
            <v>32</v>
          </cell>
          <cell r="AK7">
            <v>33</v>
          </cell>
          <cell r="AL7">
            <v>34</v>
          </cell>
          <cell r="AM7">
            <v>35</v>
          </cell>
          <cell r="AN7">
            <v>36</v>
          </cell>
          <cell r="AO7">
            <v>37</v>
          </cell>
          <cell r="AP7">
            <v>38</v>
          </cell>
          <cell r="AQ7">
            <v>39</v>
          </cell>
          <cell r="AR7">
            <v>40</v>
          </cell>
          <cell r="AS7">
            <v>41</v>
          </cell>
          <cell r="AT7">
            <v>42</v>
          </cell>
          <cell r="AU7">
            <v>43</v>
          </cell>
          <cell r="AV7">
            <v>44</v>
          </cell>
          <cell r="AW7">
            <v>45</v>
          </cell>
          <cell r="AX7">
            <v>46</v>
          </cell>
          <cell r="AY7">
            <v>47</v>
          </cell>
          <cell r="AZ7">
            <v>48</v>
          </cell>
          <cell r="BA7">
            <v>49</v>
          </cell>
          <cell r="BB7">
            <v>50</v>
          </cell>
          <cell r="BC7">
            <v>51</v>
          </cell>
          <cell r="BD7">
            <v>52</v>
          </cell>
          <cell r="BE7">
            <v>53</v>
          </cell>
          <cell r="BF7">
            <v>54</v>
          </cell>
          <cell r="BG7">
            <v>55</v>
          </cell>
          <cell r="BH7">
            <v>56</v>
          </cell>
          <cell r="BI7">
            <v>57</v>
          </cell>
          <cell r="BJ7">
            <v>58</v>
          </cell>
          <cell r="BK7">
            <v>59</v>
          </cell>
          <cell r="BL7">
            <v>60</v>
          </cell>
          <cell r="BM7">
            <v>61</v>
          </cell>
          <cell r="BN7">
            <v>62</v>
          </cell>
          <cell r="BO7">
            <v>63</v>
          </cell>
          <cell r="BP7">
            <v>64</v>
          </cell>
          <cell r="BQ7">
            <v>65</v>
          </cell>
          <cell r="BR7">
            <v>66</v>
          </cell>
          <cell r="BS7">
            <v>67</v>
          </cell>
          <cell r="BT7">
            <v>68</v>
          </cell>
          <cell r="BU7">
            <v>69</v>
          </cell>
          <cell r="BV7">
            <v>70</v>
          </cell>
          <cell r="BW7">
            <v>71</v>
          </cell>
          <cell r="BX7">
            <v>72</v>
          </cell>
          <cell r="BY7">
            <v>73</v>
          </cell>
          <cell r="BZ7">
            <v>74</v>
          </cell>
          <cell r="CA7">
            <v>75</v>
          </cell>
          <cell r="CB7">
            <v>76</v>
          </cell>
          <cell r="CC7">
            <v>77</v>
          </cell>
          <cell r="CD7">
            <v>78</v>
          </cell>
          <cell r="CE7">
            <v>79</v>
          </cell>
          <cell r="CF7">
            <v>80</v>
          </cell>
          <cell r="CG7">
            <v>81</v>
          </cell>
          <cell r="CH7">
            <v>82</v>
          </cell>
          <cell r="CI7">
            <v>83</v>
          </cell>
          <cell r="CJ7">
            <v>84</v>
          </cell>
          <cell r="CK7">
            <v>85</v>
          </cell>
          <cell r="CL7">
            <v>86</v>
          </cell>
          <cell r="CM7">
            <v>87</v>
          </cell>
          <cell r="CN7">
            <v>88</v>
          </cell>
          <cell r="CO7">
            <v>89</v>
          </cell>
          <cell r="CP7">
            <v>90</v>
          </cell>
          <cell r="CQ7">
            <v>91</v>
          </cell>
          <cell r="CR7">
            <v>92</v>
          </cell>
          <cell r="CS7">
            <v>93</v>
          </cell>
          <cell r="CT7">
            <v>94</v>
          </cell>
          <cell r="CU7">
            <v>95</v>
          </cell>
          <cell r="CV7">
            <v>96</v>
          </cell>
          <cell r="CW7">
            <v>97</v>
          </cell>
          <cell r="CX7">
            <v>98</v>
          </cell>
          <cell r="CY7">
            <v>99</v>
          </cell>
          <cell r="CZ7">
            <v>100</v>
          </cell>
          <cell r="DA7">
            <v>101</v>
          </cell>
          <cell r="DB7">
            <v>102</v>
          </cell>
          <cell r="DC7">
            <v>103</v>
          </cell>
          <cell r="DD7">
            <v>104</v>
          </cell>
          <cell r="DE7">
            <v>105</v>
          </cell>
          <cell r="DF7">
            <v>106</v>
          </cell>
          <cell r="DG7">
            <v>107</v>
          </cell>
          <cell r="DH7">
            <v>108</v>
          </cell>
          <cell r="DI7">
            <v>109</v>
          </cell>
          <cell r="DJ7">
            <v>110</v>
          </cell>
          <cell r="DK7">
            <v>111</v>
          </cell>
          <cell r="DL7">
            <v>112</v>
          </cell>
          <cell r="DM7">
            <v>113</v>
          </cell>
          <cell r="DN7">
            <v>114</v>
          </cell>
          <cell r="DO7">
            <v>115</v>
          </cell>
          <cell r="DP7">
            <v>116</v>
          </cell>
          <cell r="DQ7">
            <v>117</v>
          </cell>
          <cell r="DR7">
            <v>118</v>
          </cell>
          <cell r="DS7">
            <v>119</v>
          </cell>
          <cell r="DT7">
            <v>120</v>
          </cell>
          <cell r="DU7">
            <v>121</v>
          </cell>
          <cell r="DV7">
            <v>122</v>
          </cell>
          <cell r="DW7">
            <v>123</v>
          </cell>
          <cell r="DX7">
            <v>124</v>
          </cell>
          <cell r="DY7">
            <v>125</v>
          </cell>
          <cell r="DZ7">
            <v>126</v>
          </cell>
          <cell r="EA7">
            <v>127</v>
          </cell>
          <cell r="EB7">
            <v>128</v>
          </cell>
          <cell r="EC7">
            <v>129</v>
          </cell>
          <cell r="ED7">
            <v>130</v>
          </cell>
        </row>
        <row r="8">
          <cell r="A8" t="str">
            <v>ГУЗ СО «Александрово-Гайская районная больница»</v>
          </cell>
          <cell r="B8">
            <v>1</v>
          </cell>
          <cell r="C8" t="str">
            <v>Среднегодовое количество коек круглосуточного пребывания</v>
          </cell>
          <cell r="D8" t="str">
            <v>2013 год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8</v>
          </cell>
          <cell r="AD8">
            <v>25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8</v>
          </cell>
          <cell r="BK8">
            <v>7</v>
          </cell>
          <cell r="BL8">
            <v>1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7</v>
          </cell>
          <cell r="BS8">
            <v>7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5</v>
          </cell>
          <cell r="CH8">
            <v>1</v>
          </cell>
          <cell r="CI8">
            <v>4</v>
          </cell>
          <cell r="CJ8">
            <v>3</v>
          </cell>
          <cell r="CK8">
            <v>4</v>
          </cell>
          <cell r="CL8">
            <v>0</v>
          </cell>
          <cell r="CM8">
            <v>0</v>
          </cell>
          <cell r="CN8">
            <v>0</v>
          </cell>
          <cell r="CO8">
            <v>60</v>
          </cell>
          <cell r="CP8">
            <v>47</v>
          </cell>
          <cell r="CQ8">
            <v>13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K8">
            <v>60</v>
          </cell>
          <cell r="DL8">
            <v>47</v>
          </cell>
          <cell r="DM8">
            <v>13</v>
          </cell>
          <cell r="DN8">
            <v>10</v>
          </cell>
          <cell r="DO8">
            <v>10</v>
          </cell>
          <cell r="DP8">
            <v>0</v>
          </cell>
          <cell r="DQ8">
            <v>10</v>
          </cell>
          <cell r="DR8">
            <v>10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70</v>
          </cell>
          <cell r="DZ8">
            <v>57</v>
          </cell>
          <cell r="EA8">
            <v>13</v>
          </cell>
          <cell r="EB8">
            <v>0</v>
          </cell>
          <cell r="EC8">
            <v>0</v>
          </cell>
          <cell r="ED8">
            <v>0</v>
          </cell>
          <cell r="EF8" t="str">
            <v>'  '</v>
          </cell>
        </row>
        <row r="9">
          <cell r="D9" t="str">
            <v>4 месяца 2014 года</v>
          </cell>
          <cell r="E9">
            <v>0</v>
          </cell>
        </row>
        <row r="10">
          <cell r="D10" t="str">
            <v>заявка на 2015 год</v>
          </cell>
          <cell r="E10">
            <v>0</v>
          </cell>
        </row>
        <row r="11">
          <cell r="C11" t="str">
            <v>Число койко-дней по статистическим данным (формы 47, 62)</v>
          </cell>
          <cell r="D11" t="str">
            <v>2013 год</v>
          </cell>
          <cell r="E11">
            <v>0</v>
          </cell>
        </row>
        <row r="12">
          <cell r="D12" t="str">
            <v>4 месяца 2014 года</v>
          </cell>
          <cell r="E12">
            <v>0</v>
          </cell>
        </row>
        <row r="13">
          <cell r="D13" t="str">
            <v>заявка на 2015 год</v>
          </cell>
          <cell r="E13">
            <v>0</v>
          </cell>
        </row>
        <row r="14">
          <cell r="C14" t="str">
            <v xml:space="preserve">Число койко-дней по счетам оплаченным и принятым к оплате </v>
          </cell>
          <cell r="D14" t="str">
            <v>2013 год</v>
          </cell>
          <cell r="E14">
            <v>0</v>
          </cell>
        </row>
        <row r="15">
          <cell r="D15" t="str">
            <v>4 месяца 2014 года</v>
          </cell>
          <cell r="E15">
            <v>0</v>
          </cell>
        </row>
        <row r="16">
          <cell r="D16" t="str">
            <v>заявка на 2015 год</v>
          </cell>
          <cell r="E16">
            <v>0</v>
          </cell>
        </row>
        <row r="17">
          <cell r="C17" t="str">
            <v>Число пролеченных больных (законченных случаев) по статистическим данным (формы 47, 62)</v>
          </cell>
          <cell r="D17" t="str">
            <v>2013 год</v>
          </cell>
          <cell r="E17">
            <v>0</v>
          </cell>
        </row>
        <row r="18">
          <cell r="D18" t="str">
            <v>4 месяца 2014 года</v>
          </cell>
          <cell r="E18">
            <v>0</v>
          </cell>
        </row>
        <row r="19">
          <cell r="D19" t="str">
            <v>заявка на 2015 год</v>
          </cell>
          <cell r="E19">
            <v>0</v>
          </cell>
        </row>
        <row r="20">
          <cell r="C20" t="str">
            <v xml:space="preserve">Число пролеченных больных (законченных случаев) по счетам оплаченным и принятым к оплате </v>
          </cell>
          <cell r="D20" t="str">
            <v>2013 год</v>
          </cell>
          <cell r="E20">
            <v>0</v>
          </cell>
        </row>
        <row r="21">
          <cell r="D21" t="str">
            <v>Утв-но в ТПГГ на 2014 год</v>
          </cell>
          <cell r="E21">
            <v>0</v>
          </cell>
        </row>
        <row r="22">
          <cell r="D22" t="str">
            <v>4 месяца 2014 года</v>
          </cell>
          <cell r="E22">
            <v>0</v>
          </cell>
        </row>
        <row r="23">
          <cell r="D23" t="str">
            <v>заявка на 2015 год</v>
          </cell>
          <cell r="E23">
            <v>0</v>
          </cell>
        </row>
        <row r="24">
          <cell r="C24" t="str">
            <v>Среднегодовая занятость койки по статистическим данным (дней)</v>
          </cell>
          <cell r="D24" t="str">
            <v>2013 год</v>
          </cell>
          <cell r="E24">
            <v>0</v>
          </cell>
        </row>
        <row r="25">
          <cell r="D25" t="str">
            <v>4 месяца 2014 года</v>
          </cell>
          <cell r="E25">
            <v>0</v>
          </cell>
        </row>
        <row r="26">
          <cell r="D26" t="str">
            <v>заявка на 2015 год</v>
          </cell>
          <cell r="E26">
            <v>0</v>
          </cell>
        </row>
        <row r="27">
          <cell r="C27" t="str">
            <v>Среднегодовая занятость койки по счетам оплаченным и принятым к оплате (дней)</v>
          </cell>
          <cell r="D27" t="str">
            <v>2013 год</v>
          </cell>
          <cell r="E27">
            <v>0</v>
          </cell>
        </row>
        <row r="28">
          <cell r="D28" t="str">
            <v>4 месяца 2014 года</v>
          </cell>
          <cell r="E28">
            <v>0</v>
          </cell>
        </row>
        <row r="29">
          <cell r="D29" t="str">
            <v>заявка на 2015 год</v>
          </cell>
          <cell r="E29">
            <v>0</v>
          </cell>
        </row>
        <row r="30">
          <cell r="E30">
            <v>0</v>
          </cell>
        </row>
        <row r="31">
          <cell r="C31" t="str">
            <v>Средняя длительность пребывания 1-ого больного по статистическим данным  (дней)</v>
          </cell>
          <cell r="D31" t="str">
            <v>2013 год</v>
          </cell>
          <cell r="E31">
            <v>0</v>
          </cell>
        </row>
        <row r="32">
          <cell r="D32" t="str">
            <v>4 месяца 2014 года</v>
          </cell>
          <cell r="E32">
            <v>0</v>
          </cell>
        </row>
        <row r="33">
          <cell r="D33" t="str">
            <v>заявка на 2015 год</v>
          </cell>
          <cell r="E33">
            <v>0</v>
          </cell>
        </row>
        <row r="34">
          <cell r="C34" t="str">
            <v>Средняя длительность пребывания 1-ого больного по счетам оплаченным и принятым к оплате (дней)</v>
          </cell>
          <cell r="D34" t="str">
            <v>2013 год</v>
          </cell>
          <cell r="E34">
            <v>0</v>
          </cell>
        </row>
        <row r="35">
          <cell r="D35" t="str">
            <v>4 месяца 2014 года</v>
          </cell>
          <cell r="E35">
            <v>0</v>
          </cell>
        </row>
        <row r="36">
          <cell r="D36" t="str">
            <v>заявка на 2015 год</v>
          </cell>
          <cell r="E36">
            <v>0</v>
          </cell>
        </row>
        <row r="37">
          <cell r="C37" t="str">
            <v>Среднегодовое количество коек круглосуточного пребывания</v>
          </cell>
          <cell r="D37" t="str">
            <v>2013 год</v>
          </cell>
          <cell r="E37">
            <v>0</v>
          </cell>
        </row>
        <row r="38">
          <cell r="D38" t="str">
            <v>4 месяца 2014 года</v>
          </cell>
          <cell r="E38">
            <v>0</v>
          </cell>
        </row>
        <row r="39">
          <cell r="D39" t="str">
            <v>заявка на 2015 год</v>
          </cell>
          <cell r="E39">
            <v>0</v>
          </cell>
        </row>
        <row r="40">
          <cell r="C40" t="str">
            <v>Число койко-дней по статистическим данным (формы 47, 62)</v>
          </cell>
          <cell r="D40" t="str">
            <v>2013 год</v>
          </cell>
          <cell r="E40">
            <v>0</v>
          </cell>
        </row>
        <row r="41">
          <cell r="D41" t="str">
            <v>4 месяца 2014 года</v>
          </cell>
          <cell r="E41">
            <v>0</v>
          </cell>
        </row>
        <row r="42">
          <cell r="D42" t="str">
            <v>заявка на 2015 год</v>
          </cell>
          <cell r="E42">
            <v>0</v>
          </cell>
        </row>
        <row r="43">
          <cell r="C43" t="str">
            <v xml:space="preserve">Число койко-дней по счетам оплаченным и принятым к оплате </v>
          </cell>
          <cell r="D43" t="str">
            <v>2013 год</v>
          </cell>
          <cell r="E43">
            <v>0</v>
          </cell>
        </row>
        <row r="44">
          <cell r="D44" t="str">
            <v>4 месяца 2014 года</v>
          </cell>
          <cell r="E44">
            <v>0</v>
          </cell>
        </row>
        <row r="45">
          <cell r="D45" t="str">
            <v>заявка на 2015 год</v>
          </cell>
          <cell r="E45">
            <v>0</v>
          </cell>
        </row>
        <row r="46">
          <cell r="C46" t="str">
            <v>Число пролеченных больных (законченных случаев) по статистическим данным (формы 47, 62)</v>
          </cell>
          <cell r="D46" t="str">
            <v>2013 год</v>
          </cell>
          <cell r="E46">
            <v>0</v>
          </cell>
        </row>
        <row r="47">
          <cell r="D47" t="str">
            <v>4 месяца 2014 года</v>
          </cell>
          <cell r="E47">
            <v>0</v>
          </cell>
        </row>
        <row r="48">
          <cell r="D48" t="str">
            <v>заявка на 2015 год</v>
          </cell>
          <cell r="E48">
            <v>0</v>
          </cell>
        </row>
        <row r="49">
          <cell r="C49" t="str">
            <v xml:space="preserve">Число пролеченных больных (законченных случаев) по счетам оплаченным и принятым к оплате </v>
          </cell>
          <cell r="D49" t="str">
            <v>2013 год</v>
          </cell>
          <cell r="E49">
            <v>0</v>
          </cell>
        </row>
        <row r="50">
          <cell r="D50" t="str">
            <v>Утв-но в ТПГГ на 2014 год</v>
          </cell>
          <cell r="E50">
            <v>0</v>
          </cell>
        </row>
        <row r="51">
          <cell r="D51" t="str">
            <v>4 месяца 2014 года</v>
          </cell>
          <cell r="E51">
            <v>0</v>
          </cell>
        </row>
        <row r="52">
          <cell r="D52" t="str">
            <v>заявка на 2015 год</v>
          </cell>
          <cell r="E52">
            <v>0</v>
          </cell>
        </row>
        <row r="53">
          <cell r="C53" t="str">
            <v>Среднегодовая занятость койки по статистическим данным (дней)</v>
          </cell>
          <cell r="D53" t="str">
            <v>2013 год</v>
          </cell>
          <cell r="E53">
            <v>0</v>
          </cell>
        </row>
        <row r="54">
          <cell r="D54" t="str">
            <v>4 месяца 2014 года</v>
          </cell>
          <cell r="E54">
            <v>0</v>
          </cell>
        </row>
        <row r="55">
          <cell r="D55" t="str">
            <v>заявка на 2015 год</v>
          </cell>
          <cell r="E55">
            <v>0</v>
          </cell>
        </row>
        <row r="56">
          <cell r="C56" t="str">
            <v>Среднегодовая занятость койки по счетам оплаченным и принятым к оплате (дней)</v>
          </cell>
          <cell r="D56" t="str">
            <v>2013 год</v>
          </cell>
          <cell r="E56">
            <v>0</v>
          </cell>
        </row>
        <row r="57">
          <cell r="D57" t="str">
            <v>4 месяца 2014 года</v>
          </cell>
          <cell r="E57">
            <v>0</v>
          </cell>
        </row>
        <row r="58">
          <cell r="D58" t="str">
            <v>заявка на 2015 год</v>
          </cell>
          <cell r="E58">
            <v>0</v>
          </cell>
        </row>
        <row r="59">
          <cell r="E59">
            <v>0</v>
          </cell>
        </row>
        <row r="60">
          <cell r="C60" t="str">
            <v>Средняя длительность пребывания 1-ого больного по статистическим данным  (дней)</v>
          </cell>
          <cell r="D60" t="str">
            <v>2013 год</v>
          </cell>
          <cell r="E60">
            <v>0</v>
          </cell>
        </row>
        <row r="61">
          <cell r="D61" t="str">
            <v>4 месяца 2014 года</v>
          </cell>
          <cell r="E61">
            <v>0</v>
          </cell>
        </row>
        <row r="62">
          <cell r="D62" t="str">
            <v>заявка на 2015 год</v>
          </cell>
          <cell r="E62">
            <v>0</v>
          </cell>
        </row>
        <row r="63">
          <cell r="C63" t="str">
            <v>Средняя длительность пребывания 1-ого больного по счетам оплаченным и принятым к оплате (дней)</v>
          </cell>
          <cell r="D63" t="str">
            <v>2013 год</v>
          </cell>
          <cell r="E63">
            <v>0</v>
          </cell>
        </row>
        <row r="64">
          <cell r="D64" t="str">
            <v>4 месяца 2014 года</v>
          </cell>
          <cell r="E64">
            <v>0</v>
          </cell>
        </row>
        <row r="65">
          <cell r="D65" t="str">
            <v>заявка на 2015 год</v>
          </cell>
          <cell r="E65">
            <v>0</v>
          </cell>
        </row>
        <row r="66">
          <cell r="C66" t="str">
            <v>Среднегодовое количество коек круглосуточного пребывания</v>
          </cell>
          <cell r="D66" t="str">
            <v>2013 год</v>
          </cell>
          <cell r="E66">
            <v>0</v>
          </cell>
        </row>
        <row r="67">
          <cell r="D67" t="str">
            <v>4 месяца 2014 года</v>
          </cell>
          <cell r="E67">
            <v>0</v>
          </cell>
        </row>
        <row r="68">
          <cell r="D68" t="str">
            <v>заявка на 2015 год</v>
          </cell>
          <cell r="E68">
            <v>0</v>
          </cell>
        </row>
        <row r="69">
          <cell r="C69" t="str">
            <v>Число койко-дней по статистическим данным (формы 47, 62)</v>
          </cell>
          <cell r="D69" t="str">
            <v>2013 год</v>
          </cell>
          <cell r="E69">
            <v>0</v>
          </cell>
        </row>
        <row r="70">
          <cell r="D70" t="str">
            <v>4 месяца 2014 года</v>
          </cell>
          <cell r="E70">
            <v>0</v>
          </cell>
        </row>
        <row r="71">
          <cell r="D71" t="str">
            <v>заявка на 2015 год</v>
          </cell>
          <cell r="E71">
            <v>0</v>
          </cell>
        </row>
        <row r="72">
          <cell r="C72" t="str">
            <v xml:space="preserve">Число койко-дней по счетам оплаченным и принятым к оплате </v>
          </cell>
          <cell r="D72" t="str">
            <v>2013 год</v>
          </cell>
          <cell r="E72">
            <v>0</v>
          </cell>
        </row>
        <row r="73">
          <cell r="D73" t="str">
            <v>4 месяца 2014 года</v>
          </cell>
          <cell r="E73">
            <v>0</v>
          </cell>
        </row>
        <row r="74">
          <cell r="D74" t="str">
            <v>заявка на 2015 год</v>
          </cell>
          <cell r="E74">
            <v>0</v>
          </cell>
        </row>
        <row r="75">
          <cell r="C75" t="str">
            <v>Число пролеченных больных (законченных случаев) по статистическим данным (формы 47, 62)</v>
          </cell>
          <cell r="D75" t="str">
            <v>2013 год</v>
          </cell>
          <cell r="E75">
            <v>0</v>
          </cell>
        </row>
        <row r="76">
          <cell r="D76" t="str">
            <v>4 месяца 2014 года</v>
          </cell>
          <cell r="E76">
            <v>0</v>
          </cell>
        </row>
        <row r="77">
          <cell r="D77" t="str">
            <v>заявка на 2015 год</v>
          </cell>
          <cell r="E77">
            <v>0</v>
          </cell>
        </row>
        <row r="78">
          <cell r="C78" t="str">
            <v xml:space="preserve">Число пролеченных больных (законченных случаев) по счетам оплаченным и принятым к оплате </v>
          </cell>
          <cell r="D78" t="str">
            <v>2013 год</v>
          </cell>
          <cell r="E78">
            <v>0</v>
          </cell>
        </row>
        <row r="79">
          <cell r="D79" t="str">
            <v>Утв-но в ТПГГ на 2014 год</v>
          </cell>
          <cell r="E79">
            <v>0</v>
          </cell>
        </row>
        <row r="80">
          <cell r="D80" t="str">
            <v>4 месяца 2014 года</v>
          </cell>
          <cell r="E80">
            <v>0</v>
          </cell>
        </row>
        <row r="81">
          <cell r="D81" t="str">
            <v>заявка на 2015 год</v>
          </cell>
          <cell r="E81">
            <v>0</v>
          </cell>
        </row>
        <row r="82">
          <cell r="C82" t="str">
            <v>Среднегодовая занятость койки по статистическим данным (дней)</v>
          </cell>
          <cell r="D82" t="str">
            <v>2013 год</v>
          </cell>
          <cell r="E82">
            <v>0</v>
          </cell>
        </row>
        <row r="83">
          <cell r="D83" t="str">
            <v>4 месяца 2014 года</v>
          </cell>
          <cell r="E83">
            <v>0</v>
          </cell>
        </row>
        <row r="84">
          <cell r="D84" t="str">
            <v>заявка на 2015 год</v>
          </cell>
          <cell r="E84">
            <v>0</v>
          </cell>
        </row>
        <row r="85">
          <cell r="C85" t="str">
            <v>Среднегодовая занятость койки по счетам оплаченным и принятым к оплате (дней)</v>
          </cell>
          <cell r="D85" t="str">
            <v>2013 год</v>
          </cell>
          <cell r="E85">
            <v>0</v>
          </cell>
        </row>
        <row r="86">
          <cell r="D86" t="str">
            <v>4 месяца 2014 года</v>
          </cell>
          <cell r="E86">
            <v>0</v>
          </cell>
        </row>
        <row r="87">
          <cell r="D87" t="str">
            <v>заявка на 2015 год</v>
          </cell>
          <cell r="E87">
            <v>0</v>
          </cell>
        </row>
        <row r="88">
          <cell r="E88">
            <v>0</v>
          </cell>
        </row>
        <row r="89">
          <cell r="C89" t="str">
            <v>Средняя длительность пребывания 1-ого больного по статистическим данным  (дней)</v>
          </cell>
          <cell r="D89" t="str">
            <v>2013 год</v>
          </cell>
          <cell r="E89">
            <v>0</v>
          </cell>
        </row>
        <row r="90">
          <cell r="D90" t="str">
            <v>4 месяца 2014 года</v>
          </cell>
          <cell r="E90">
            <v>0</v>
          </cell>
        </row>
        <row r="91">
          <cell r="D91" t="str">
            <v>заявка на 2015 год</v>
          </cell>
          <cell r="E91">
            <v>0</v>
          </cell>
        </row>
        <row r="92">
          <cell r="C92" t="str">
            <v>Средняя длительность пребывания 1-ого больного по счетам оплаченным и принятым к оплате (дней)</v>
          </cell>
          <cell r="D92" t="str">
            <v>2013 год</v>
          </cell>
          <cell r="E92">
            <v>0</v>
          </cell>
        </row>
        <row r="93">
          <cell r="D93" t="str">
            <v>4 месяца 2014 года</v>
          </cell>
          <cell r="E93">
            <v>0</v>
          </cell>
        </row>
        <row r="94">
          <cell r="D94" t="str">
            <v>заявка на 2015 год</v>
          </cell>
          <cell r="E94">
            <v>0</v>
          </cell>
        </row>
        <row r="95">
          <cell r="C95" t="str">
            <v>Среднегодовое количество коек круглосуточного пребывания</v>
          </cell>
          <cell r="D95" t="str">
            <v>2013 год</v>
          </cell>
          <cell r="E95">
            <v>0</v>
          </cell>
        </row>
        <row r="96">
          <cell r="D96" t="str">
            <v>4 месяца 2014 года</v>
          </cell>
          <cell r="E96">
            <v>0</v>
          </cell>
        </row>
        <row r="97">
          <cell r="D97" t="str">
            <v>заявка на 2015 год</v>
          </cell>
          <cell r="E97">
            <v>0</v>
          </cell>
        </row>
        <row r="98">
          <cell r="C98" t="str">
            <v>Число койко-дней по статистическим данным (формы 47, 62)</v>
          </cell>
          <cell r="D98" t="str">
            <v>2013 год</v>
          </cell>
          <cell r="E98">
            <v>0</v>
          </cell>
        </row>
        <row r="99">
          <cell r="D99" t="str">
            <v>4 месяца 2014 года</v>
          </cell>
          <cell r="E99">
            <v>0</v>
          </cell>
        </row>
        <row r="100">
          <cell r="D100" t="str">
            <v>заявка на 2015 год</v>
          </cell>
          <cell r="E100">
            <v>0</v>
          </cell>
        </row>
        <row r="101">
          <cell r="C101" t="str">
            <v xml:space="preserve">Число койко-дней по счетам оплаченным и принятым к оплате </v>
          </cell>
          <cell r="D101" t="str">
            <v>2013 год</v>
          </cell>
          <cell r="E101">
            <v>0</v>
          </cell>
        </row>
        <row r="102">
          <cell r="D102" t="str">
            <v>4 месяца 2014 года</v>
          </cell>
          <cell r="E102">
            <v>0</v>
          </cell>
        </row>
        <row r="103">
          <cell r="D103" t="str">
            <v>заявка на 2015 год</v>
          </cell>
          <cell r="E103">
            <v>0</v>
          </cell>
        </row>
        <row r="104">
          <cell r="C104" t="str">
            <v>Число пролеченных больных (законченных случаев) по статистическим данным (формы 47, 62)</v>
          </cell>
          <cell r="D104" t="str">
            <v>2013 год</v>
          </cell>
          <cell r="E104">
            <v>0</v>
          </cell>
        </row>
        <row r="105">
          <cell r="D105" t="str">
            <v>4 месяца 2014 года</v>
          </cell>
          <cell r="E105">
            <v>0</v>
          </cell>
        </row>
        <row r="106">
          <cell r="D106" t="str">
            <v>заявка на 2015 год</v>
          </cell>
          <cell r="E106">
            <v>0</v>
          </cell>
        </row>
        <row r="107">
          <cell r="C107" t="str">
            <v xml:space="preserve">Число пролеченных больных (законченных случаев) по счетам оплаченным и принятым к оплате </v>
          </cell>
          <cell r="D107" t="str">
            <v>2013 год</v>
          </cell>
          <cell r="E107">
            <v>0</v>
          </cell>
        </row>
        <row r="108">
          <cell r="D108" t="str">
            <v>Утв-но в ТПГГ на 2014 год</v>
          </cell>
          <cell r="E108">
            <v>0</v>
          </cell>
        </row>
        <row r="109">
          <cell r="D109" t="str">
            <v>4 месяца 2014 года</v>
          </cell>
          <cell r="E109">
            <v>0</v>
          </cell>
        </row>
        <row r="110">
          <cell r="D110" t="str">
            <v>заявка на 2015 год</v>
          </cell>
          <cell r="E110">
            <v>0</v>
          </cell>
        </row>
        <row r="111">
          <cell r="C111" t="str">
            <v>Среднегодовая занятость койки по статистическим данным (дней)</v>
          </cell>
          <cell r="D111" t="str">
            <v>2013 год</v>
          </cell>
          <cell r="E111">
            <v>0</v>
          </cell>
        </row>
        <row r="112">
          <cell r="D112" t="str">
            <v>4 месяца 2014 года</v>
          </cell>
          <cell r="E112">
            <v>0</v>
          </cell>
        </row>
        <row r="113">
          <cell r="D113" t="str">
            <v>заявка на 2015 год</v>
          </cell>
          <cell r="E113">
            <v>0</v>
          </cell>
        </row>
        <row r="114">
          <cell r="C114" t="str">
            <v>Среднегодовая занятость койки по счетам оплаченным и принятым к оплате (дней)</v>
          </cell>
          <cell r="D114" t="str">
            <v>2013 год</v>
          </cell>
          <cell r="E114">
            <v>0</v>
          </cell>
        </row>
        <row r="115">
          <cell r="D115" t="str">
            <v>4 месяца 2014 года</v>
          </cell>
          <cell r="E115">
            <v>0</v>
          </cell>
        </row>
        <row r="116">
          <cell r="D116" t="str">
            <v>заявка на 2015 год</v>
          </cell>
          <cell r="E116">
            <v>0</v>
          </cell>
        </row>
        <row r="117">
          <cell r="E117">
            <v>0</v>
          </cell>
        </row>
        <row r="118">
          <cell r="C118" t="str">
            <v>Средняя длительность пребывания 1-ого больного по статистическим данным  (дней)</v>
          </cell>
          <cell r="D118" t="str">
            <v>2013 год</v>
          </cell>
          <cell r="E118">
            <v>0</v>
          </cell>
        </row>
        <row r="119">
          <cell r="D119" t="str">
            <v>4 месяца 2014 года</v>
          </cell>
          <cell r="E119">
            <v>0</v>
          </cell>
        </row>
        <row r="120">
          <cell r="D120" t="str">
            <v>заявка на 2015 год</v>
          </cell>
          <cell r="E120">
            <v>0</v>
          </cell>
        </row>
        <row r="121">
          <cell r="C121" t="str">
            <v>Средняя длительность пребывания 1-ого больного по счетам оплаченным и принятым к оплате (дней)</v>
          </cell>
          <cell r="D121" t="str">
            <v>2013 год</v>
          </cell>
          <cell r="E121">
            <v>0</v>
          </cell>
        </row>
        <row r="122">
          <cell r="D122" t="str">
            <v>4 месяца 2014 года</v>
          </cell>
          <cell r="E122">
            <v>0</v>
          </cell>
        </row>
        <row r="123">
          <cell r="D123" t="str">
            <v>заявка на 2015 год</v>
          </cell>
          <cell r="E123">
            <v>0</v>
          </cell>
        </row>
        <row r="124">
          <cell r="C124" t="str">
            <v>Среднегодовое количество коек круглосуточного пребывания</v>
          </cell>
          <cell r="D124" t="str">
            <v>2013 год</v>
          </cell>
          <cell r="E124">
            <v>120</v>
          </cell>
        </row>
        <row r="125">
          <cell r="D125" t="str">
            <v>4 месяца 2014 года</v>
          </cell>
          <cell r="E125">
            <v>120</v>
          </cell>
        </row>
        <row r="126">
          <cell r="D126" t="str">
            <v>заявка на 2015 год</v>
          </cell>
          <cell r="E126">
            <v>100</v>
          </cell>
        </row>
        <row r="127">
          <cell r="C127" t="str">
            <v>Число койко-дней по статистическим данным (формы 47, 62)</v>
          </cell>
          <cell r="D127" t="str">
            <v>2013 год</v>
          </cell>
          <cell r="E127">
            <v>41229</v>
          </cell>
        </row>
        <row r="128">
          <cell r="D128" t="str">
            <v>4 месяца 2014 года</v>
          </cell>
          <cell r="E128">
            <v>13452</v>
          </cell>
        </row>
        <row r="129">
          <cell r="D129" t="str">
            <v>заявка на 2015 год</v>
          </cell>
          <cell r="E129">
            <v>34220</v>
          </cell>
        </row>
        <row r="130">
          <cell r="C130" t="str">
            <v xml:space="preserve">Число койко-дней по счетам оплаченным и принятым к оплате </v>
          </cell>
          <cell r="D130" t="str">
            <v>2013 год</v>
          </cell>
          <cell r="E130">
            <v>39852</v>
          </cell>
        </row>
        <row r="131">
          <cell r="D131" t="str">
            <v>4 месяца 2014 года</v>
          </cell>
          <cell r="E131">
            <v>13004</v>
          </cell>
        </row>
        <row r="132">
          <cell r="D132" t="str">
            <v>заявка на 2015 год</v>
          </cell>
          <cell r="E132">
            <v>33017</v>
          </cell>
        </row>
        <row r="133">
          <cell r="C133" t="str">
            <v>Число пролеченных больных (законченных случаев) по статистическим данным (формы 47, 62)</v>
          </cell>
          <cell r="D133" t="str">
            <v>2013 год</v>
          </cell>
          <cell r="E133">
            <v>3599</v>
          </cell>
        </row>
        <row r="134">
          <cell r="D134" t="str">
            <v>4 месяца 2014 года</v>
          </cell>
          <cell r="E134">
            <v>1175</v>
          </cell>
        </row>
        <row r="135">
          <cell r="D135" t="str">
            <v>заявка на 2015 год</v>
          </cell>
          <cell r="E135">
            <v>3195</v>
          </cell>
        </row>
        <row r="136">
          <cell r="C136" t="str">
            <v xml:space="preserve">Число пролеченных больных (законченных случаев) по счетам оплаченным и принятым к оплате </v>
          </cell>
          <cell r="D136" t="str">
            <v>2013 год</v>
          </cell>
          <cell r="E136">
            <v>3579</v>
          </cell>
        </row>
        <row r="137">
          <cell r="D137" t="str">
            <v>Утв-но в ТПГГ на 2014 год</v>
          </cell>
          <cell r="E137">
            <v>2253</v>
          </cell>
        </row>
        <row r="138">
          <cell r="D138" t="str">
            <v>4 месяца 2014 года</v>
          </cell>
          <cell r="E138">
            <v>1145</v>
          </cell>
        </row>
        <row r="139">
          <cell r="D139" t="str">
            <v>заявка на 2015 год</v>
          </cell>
          <cell r="E139">
            <v>2410</v>
          </cell>
        </row>
        <row r="140">
          <cell r="C140" t="str">
            <v>Среднегодовая занятость койки по статистическим данным (дней)</v>
          </cell>
          <cell r="D140" t="str">
            <v>2013 год</v>
          </cell>
          <cell r="E140">
            <v>343.6</v>
          </cell>
        </row>
        <row r="141">
          <cell r="D141" t="str">
            <v>4 месяца 2014 года</v>
          </cell>
          <cell r="E141">
            <v>112.1</v>
          </cell>
        </row>
        <row r="142">
          <cell r="D142" t="str">
            <v>заявка на 2015 год</v>
          </cell>
          <cell r="E142">
            <v>342.2</v>
          </cell>
        </row>
        <row r="143">
          <cell r="C143" t="str">
            <v>Среднегодовая занятость койки по счетам оплаченным и принятым к оплате (дней)</v>
          </cell>
          <cell r="D143" t="str">
            <v>2013 год</v>
          </cell>
          <cell r="E143">
            <v>332.1</v>
          </cell>
        </row>
        <row r="144">
          <cell r="D144" t="str">
            <v>4 месяца 2014 года</v>
          </cell>
          <cell r="E144">
            <v>108.4</v>
          </cell>
        </row>
        <row r="145">
          <cell r="D145" t="str">
            <v>заявка на 2015 год</v>
          </cell>
          <cell r="E145">
            <v>330.2</v>
          </cell>
        </row>
        <row r="146">
          <cell r="E146">
            <v>0</v>
          </cell>
        </row>
        <row r="147">
          <cell r="C147" t="str">
            <v>Средняя длительность пребывания 1-ого больного по статистическим данным  (дней)</v>
          </cell>
          <cell r="D147" t="str">
            <v>2013 год</v>
          </cell>
          <cell r="E147">
            <v>11.5</v>
          </cell>
        </row>
        <row r="148">
          <cell r="D148" t="str">
            <v>4 месяца 2014 года</v>
          </cell>
          <cell r="E148">
            <v>11.4</v>
          </cell>
        </row>
        <row r="149">
          <cell r="D149" t="str">
            <v>заявка на 2015 год</v>
          </cell>
          <cell r="E149">
            <v>10.7</v>
          </cell>
        </row>
        <row r="150">
          <cell r="C150" t="str">
            <v>Средняя длительность пребывания 1-ого больного по счетам оплаченным и принятым к оплате (дней)</v>
          </cell>
          <cell r="D150" t="str">
            <v>2013 год</v>
          </cell>
          <cell r="E150">
            <v>11.1</v>
          </cell>
        </row>
        <row r="151">
          <cell r="D151" t="str">
            <v>4 месяца 2014 года</v>
          </cell>
          <cell r="E151">
            <v>11.4</v>
          </cell>
        </row>
        <row r="152">
          <cell r="D152" t="str">
            <v>заявка на 2015 год</v>
          </cell>
          <cell r="E152">
            <v>13.7</v>
          </cell>
        </row>
        <row r="153">
          <cell r="C153" t="str">
            <v>Среднегодовое количество коек круглосуточного пребывания</v>
          </cell>
          <cell r="D153" t="str">
            <v>2013 год</v>
          </cell>
          <cell r="E153">
            <v>0</v>
          </cell>
        </row>
        <row r="154">
          <cell r="D154" t="str">
            <v>4 месяца 2014 года</v>
          </cell>
          <cell r="E154">
            <v>0</v>
          </cell>
        </row>
        <row r="155">
          <cell r="D155" t="str">
            <v>заявка на 2015 год</v>
          </cell>
          <cell r="E155">
            <v>0</v>
          </cell>
        </row>
        <row r="156">
          <cell r="C156" t="str">
            <v>Число койко-дней по статистическим данным (формы 47, 62)</v>
          </cell>
          <cell r="D156" t="str">
            <v>2013 год</v>
          </cell>
          <cell r="E156">
            <v>0</v>
          </cell>
        </row>
        <row r="157">
          <cell r="D157" t="str">
            <v>4 месяца 2014 года</v>
          </cell>
          <cell r="E157">
            <v>0</v>
          </cell>
        </row>
        <row r="158">
          <cell r="D158" t="str">
            <v>заявка на 2015 год</v>
          </cell>
          <cell r="E158">
            <v>0</v>
          </cell>
        </row>
        <row r="159">
          <cell r="C159" t="str">
            <v xml:space="preserve">Число койко-дней по счетам оплаченным и принятым к оплате </v>
          </cell>
          <cell r="D159" t="str">
            <v>2013 год</v>
          </cell>
          <cell r="E159">
            <v>0</v>
          </cell>
        </row>
        <row r="160">
          <cell r="D160" t="str">
            <v>4 месяца 2014 года</v>
          </cell>
          <cell r="E160">
            <v>0</v>
          </cell>
        </row>
        <row r="161">
          <cell r="D161" t="str">
            <v>заявка на 2015 год</v>
          </cell>
          <cell r="E161">
            <v>0</v>
          </cell>
        </row>
        <row r="162">
          <cell r="C162" t="str">
            <v>Число пролеченных больных (законченных случаев) по статистическим данным (формы 47, 62)</v>
          </cell>
          <cell r="D162" t="str">
            <v>2013 год</v>
          </cell>
          <cell r="E162">
            <v>0</v>
          </cell>
        </row>
        <row r="163">
          <cell r="D163" t="str">
            <v>4 месяца 2014 года</v>
          </cell>
          <cell r="E163">
            <v>0</v>
          </cell>
        </row>
        <row r="164">
          <cell r="D164" t="str">
            <v>заявка на 2015 год</v>
          </cell>
          <cell r="E164">
            <v>0</v>
          </cell>
        </row>
        <row r="165">
          <cell r="C165" t="str">
            <v xml:space="preserve">Число пролеченных больных (законченных случаев) по счетам оплаченным и принятым к оплате </v>
          </cell>
          <cell r="D165" t="str">
            <v>2013 год</v>
          </cell>
          <cell r="E165">
            <v>0</v>
          </cell>
        </row>
        <row r="166">
          <cell r="D166" t="str">
            <v>Утв-но в ТПГГ на 2014 год</v>
          </cell>
          <cell r="E166">
            <v>0</v>
          </cell>
        </row>
        <row r="167">
          <cell r="D167" t="str">
            <v>4 месяца 2014 года</v>
          </cell>
          <cell r="E167">
            <v>0</v>
          </cell>
        </row>
        <row r="168">
          <cell r="D168" t="str">
            <v>заявка на 2015 год</v>
          </cell>
          <cell r="E168">
            <v>0</v>
          </cell>
        </row>
        <row r="169">
          <cell r="C169" t="str">
            <v>Среднегодовая занятость койки по статистическим данным (дней)</v>
          </cell>
          <cell r="D169" t="str">
            <v>2013 год</v>
          </cell>
          <cell r="E169">
            <v>0</v>
          </cell>
        </row>
        <row r="170">
          <cell r="D170" t="str">
            <v>4 месяца 2014 года</v>
          </cell>
          <cell r="E170">
            <v>0</v>
          </cell>
        </row>
        <row r="171">
          <cell r="D171" t="str">
            <v>заявка на 2015 год</v>
          </cell>
          <cell r="E171">
            <v>0</v>
          </cell>
        </row>
        <row r="172">
          <cell r="C172" t="str">
            <v>Среднегодовая занятость койки по счетам оплаченным и принятым к оплате (дней)</v>
          </cell>
          <cell r="D172" t="str">
            <v>2013 год</v>
          </cell>
          <cell r="E172">
            <v>0</v>
          </cell>
        </row>
        <row r="173">
          <cell r="D173" t="str">
            <v>4 месяца 2014 года</v>
          </cell>
          <cell r="E173">
            <v>0</v>
          </cell>
        </row>
        <row r="174">
          <cell r="D174" t="str">
            <v>заявка на 2015 год</v>
          </cell>
          <cell r="E174">
            <v>0</v>
          </cell>
        </row>
        <row r="175">
          <cell r="E175">
            <v>0</v>
          </cell>
        </row>
        <row r="176">
          <cell r="C176" t="str">
            <v>Средняя длительность пребывания 1-ого больного по статистическим данным  (дней)</v>
          </cell>
          <cell r="D176" t="str">
            <v>2013 год</v>
          </cell>
          <cell r="E176">
            <v>0</v>
          </cell>
        </row>
        <row r="177">
          <cell r="D177" t="str">
            <v>4 месяца 2014 года</v>
          </cell>
          <cell r="E177">
            <v>0</v>
          </cell>
        </row>
        <row r="178">
          <cell r="D178" t="str">
            <v>заявка на 2015 год</v>
          </cell>
          <cell r="E178">
            <v>0</v>
          </cell>
        </row>
        <row r="179">
          <cell r="C179" t="str">
            <v>Средняя длительность пребывания 1-ого больного по счетам оплаченным и принятым к оплате (дней)</v>
          </cell>
          <cell r="D179" t="str">
            <v>2013 год</v>
          </cell>
          <cell r="E179">
            <v>0</v>
          </cell>
        </row>
        <row r="180">
          <cell r="D180" t="str">
            <v>4 месяца 2014 года</v>
          </cell>
          <cell r="E180">
            <v>0</v>
          </cell>
        </row>
        <row r="181">
          <cell r="D181" t="str">
            <v>заявка на 2015 год</v>
          </cell>
          <cell r="E181">
            <v>0</v>
          </cell>
        </row>
        <row r="182">
          <cell r="C182" t="str">
            <v>Среднегодовое количество коек круглосуточного пребывания</v>
          </cell>
          <cell r="D182" t="str">
            <v>2013 год</v>
          </cell>
          <cell r="E182">
            <v>0</v>
          </cell>
        </row>
        <row r="183">
          <cell r="D183" t="str">
            <v>4 месяца 2014 года</v>
          </cell>
          <cell r="E183">
            <v>0</v>
          </cell>
        </row>
        <row r="184">
          <cell r="D184" t="str">
            <v>заявка на 2015 год</v>
          </cell>
          <cell r="E184">
            <v>0</v>
          </cell>
        </row>
        <row r="185">
          <cell r="C185" t="str">
            <v>Число койко-дней по статистическим данным (формы 47, 62)</v>
          </cell>
          <cell r="D185" t="str">
            <v>2013 год</v>
          </cell>
          <cell r="E185">
            <v>0</v>
          </cell>
        </row>
        <row r="186">
          <cell r="D186" t="str">
            <v>4 месяца 2014 года</v>
          </cell>
          <cell r="E186">
            <v>0</v>
          </cell>
        </row>
        <row r="187">
          <cell r="D187" t="str">
            <v>заявка на 2015 год</v>
          </cell>
          <cell r="E187">
            <v>0</v>
          </cell>
        </row>
        <row r="188">
          <cell r="C188" t="str">
            <v xml:space="preserve">Число койко-дней по счетам оплаченным и принятым к оплате </v>
          </cell>
          <cell r="D188" t="str">
            <v>2013 год</v>
          </cell>
          <cell r="E188">
            <v>0</v>
          </cell>
        </row>
        <row r="189">
          <cell r="D189" t="str">
            <v>4 месяца 2014 года</v>
          </cell>
          <cell r="E189">
            <v>0</v>
          </cell>
        </row>
        <row r="190">
          <cell r="D190" t="str">
            <v>заявка на 2015 год</v>
          </cell>
          <cell r="E190">
            <v>0</v>
          </cell>
        </row>
        <row r="191">
          <cell r="C191" t="str">
            <v>Число пролеченных больных (законченных случаев) по статистическим данным (формы 47, 62)</v>
          </cell>
          <cell r="D191" t="str">
            <v>2013 год</v>
          </cell>
          <cell r="E191">
            <v>0</v>
          </cell>
        </row>
        <row r="192">
          <cell r="D192" t="str">
            <v>4 месяца 2014 года</v>
          </cell>
          <cell r="E192">
            <v>0</v>
          </cell>
        </row>
        <row r="193">
          <cell r="D193" t="str">
            <v>заявка на 2015 год</v>
          </cell>
          <cell r="E193">
            <v>0</v>
          </cell>
        </row>
        <row r="194">
          <cell r="C194" t="str">
            <v xml:space="preserve">Число пролеченных больных (законченных случаев) по счетам оплаченным и принятым к оплате </v>
          </cell>
          <cell r="D194" t="str">
            <v>2013 год</v>
          </cell>
          <cell r="E194">
            <v>0</v>
          </cell>
        </row>
        <row r="195">
          <cell r="D195" t="str">
            <v>Утв-но в ТПГГ на 2014 год</v>
          </cell>
          <cell r="E195">
            <v>0</v>
          </cell>
        </row>
        <row r="196">
          <cell r="D196" t="str">
            <v>4 месяца 2014 года</v>
          </cell>
          <cell r="E196">
            <v>0</v>
          </cell>
        </row>
        <row r="197">
          <cell r="D197" t="str">
            <v>заявка на 2015 год</v>
          </cell>
          <cell r="E197">
            <v>0</v>
          </cell>
        </row>
        <row r="198">
          <cell r="C198" t="str">
            <v>Среднегодовая занятость койки по статистическим данным (дней)</v>
          </cell>
          <cell r="D198" t="str">
            <v>2013 год</v>
          </cell>
          <cell r="E198">
            <v>0</v>
          </cell>
        </row>
        <row r="199">
          <cell r="D199" t="str">
            <v>4 месяца 2014 года</v>
          </cell>
          <cell r="E199">
            <v>0</v>
          </cell>
        </row>
        <row r="200">
          <cell r="D200" t="str">
            <v>заявка на 2015 год</v>
          </cell>
          <cell r="E200">
            <v>0</v>
          </cell>
        </row>
        <row r="201">
          <cell r="C201" t="str">
            <v>Среднегодовая занятость койки по счетам оплаченным и принятым к оплате (дней)</v>
          </cell>
          <cell r="D201" t="str">
            <v>2013 год</v>
          </cell>
          <cell r="E201">
            <v>0</v>
          </cell>
        </row>
        <row r="202">
          <cell r="D202" t="str">
            <v>4 месяца 2014 года</v>
          </cell>
          <cell r="E202">
            <v>0</v>
          </cell>
        </row>
        <row r="203">
          <cell r="D203" t="str">
            <v>заявка на 2015 год</v>
          </cell>
          <cell r="E203">
            <v>0</v>
          </cell>
        </row>
        <row r="204">
          <cell r="E204">
            <v>0</v>
          </cell>
        </row>
        <row r="205">
          <cell r="C205" t="str">
            <v>Средняя длительность пребывания 1-ого больного по статистическим данным  (дней)</v>
          </cell>
          <cell r="D205" t="str">
            <v>2013 год</v>
          </cell>
          <cell r="E205">
            <v>0</v>
          </cell>
        </row>
        <row r="206">
          <cell r="D206" t="str">
            <v>4 месяца 2014 года</v>
          </cell>
          <cell r="E206">
            <v>0</v>
          </cell>
        </row>
        <row r="207">
          <cell r="D207" t="str">
            <v>заявка на 2015 год</v>
          </cell>
          <cell r="E207">
            <v>0</v>
          </cell>
        </row>
        <row r="208">
          <cell r="C208" t="str">
            <v>Средняя длительность пребывания 1-ого больного по счетам оплаченным и принятым к оплате (дней)</v>
          </cell>
          <cell r="D208" t="str">
            <v>2013 год</v>
          </cell>
          <cell r="E208">
            <v>0</v>
          </cell>
        </row>
        <row r="209">
          <cell r="D209" t="str">
            <v>4 месяца 2014 года</v>
          </cell>
          <cell r="E209">
            <v>0</v>
          </cell>
        </row>
        <row r="210">
          <cell r="D210" t="str">
            <v>заявка на 2015 год</v>
          </cell>
          <cell r="E210">
            <v>0</v>
          </cell>
        </row>
        <row r="211">
          <cell r="C211" t="str">
            <v>Среднегодовое количество коек круглосуточного пребывания</v>
          </cell>
          <cell r="D211" t="str">
            <v>2013 год</v>
          </cell>
          <cell r="E211">
            <v>0</v>
          </cell>
        </row>
        <row r="212">
          <cell r="D212" t="str">
            <v>4 месяца 2014 года</v>
          </cell>
          <cell r="E212">
            <v>0</v>
          </cell>
        </row>
        <row r="213">
          <cell r="D213" t="str">
            <v>заявка на 2015 год</v>
          </cell>
          <cell r="E213">
            <v>0</v>
          </cell>
        </row>
        <row r="214">
          <cell r="C214" t="str">
            <v>Число койко-дней по статистическим данным (формы 47, 62)</v>
          </cell>
          <cell r="D214" t="str">
            <v>2013 год</v>
          </cell>
          <cell r="E214">
            <v>0</v>
          </cell>
        </row>
        <row r="215">
          <cell r="D215" t="str">
            <v>4 месяца 2014 года</v>
          </cell>
          <cell r="E215">
            <v>0</v>
          </cell>
        </row>
        <row r="216">
          <cell r="D216" t="str">
            <v>заявка на 2015 год</v>
          </cell>
          <cell r="E216">
            <v>0</v>
          </cell>
        </row>
        <row r="217">
          <cell r="C217" t="str">
            <v xml:space="preserve">Число койко-дней по счетам оплаченным и принятым к оплате </v>
          </cell>
          <cell r="D217" t="str">
            <v>2013 год</v>
          </cell>
          <cell r="E217">
            <v>0</v>
          </cell>
        </row>
        <row r="218">
          <cell r="D218" t="str">
            <v>4 месяца 2014 года</v>
          </cell>
          <cell r="E218">
            <v>0</v>
          </cell>
        </row>
        <row r="219">
          <cell r="D219" t="str">
            <v>заявка на 2015 год</v>
          </cell>
          <cell r="E219">
            <v>0</v>
          </cell>
        </row>
        <row r="220">
          <cell r="C220" t="str">
            <v>Число пролеченных больных (законченных случаев) по статистическим данным (формы 47, 62)</v>
          </cell>
          <cell r="D220" t="str">
            <v>2013 год</v>
          </cell>
          <cell r="E220">
            <v>0</v>
          </cell>
        </row>
        <row r="221">
          <cell r="D221" t="str">
            <v>4 месяца 2014 года</v>
          </cell>
          <cell r="E221">
            <v>0</v>
          </cell>
        </row>
        <row r="222">
          <cell r="D222" t="str">
            <v>заявка на 2015 год</v>
          </cell>
          <cell r="E222">
            <v>0</v>
          </cell>
        </row>
        <row r="223">
          <cell r="C223" t="str">
            <v xml:space="preserve">Число пролеченных больных (законченных случаев) по счетам оплаченным и принятым к оплате </v>
          </cell>
          <cell r="D223" t="str">
            <v>2013 год</v>
          </cell>
          <cell r="E223">
            <v>0</v>
          </cell>
        </row>
        <row r="224">
          <cell r="D224" t="str">
            <v>Утв-но в ТПГГ на 2014 год</v>
          </cell>
          <cell r="E224">
            <v>0</v>
          </cell>
        </row>
        <row r="225">
          <cell r="D225" t="str">
            <v>4 месяца 2014 года</v>
          </cell>
          <cell r="E225">
            <v>0</v>
          </cell>
        </row>
        <row r="226">
          <cell r="D226" t="str">
            <v>заявка на 2015 год</v>
          </cell>
          <cell r="E226">
            <v>0</v>
          </cell>
        </row>
        <row r="227">
          <cell r="C227" t="str">
            <v>Среднегодовая занятость койки по статистическим данным (дней)</v>
          </cell>
          <cell r="D227" t="str">
            <v>2013 год</v>
          </cell>
          <cell r="E227">
            <v>0</v>
          </cell>
        </row>
        <row r="228">
          <cell r="D228" t="str">
            <v>4 месяца 2014 года</v>
          </cell>
          <cell r="E228">
            <v>0</v>
          </cell>
        </row>
        <row r="229">
          <cell r="D229" t="str">
            <v>заявка на 2015 год</v>
          </cell>
          <cell r="E229">
            <v>0</v>
          </cell>
        </row>
        <row r="230">
          <cell r="C230" t="str">
            <v>Среднегодовая занятость койки по счетам оплаченным и принятым к оплате (дней)</v>
          </cell>
          <cell r="D230" t="str">
            <v>2013 год</v>
          </cell>
          <cell r="E230">
            <v>0</v>
          </cell>
        </row>
        <row r="231">
          <cell r="D231" t="str">
            <v>4 месяца 2014 года</v>
          </cell>
          <cell r="E231">
            <v>0</v>
          </cell>
        </row>
        <row r="232">
          <cell r="D232" t="str">
            <v>заявка на 2015 год</v>
          </cell>
          <cell r="E232">
            <v>0</v>
          </cell>
        </row>
        <row r="233">
          <cell r="E233">
            <v>0</v>
          </cell>
        </row>
        <row r="234">
          <cell r="C234" t="str">
            <v>Средняя длительность пребывания 1-ого больного по статистическим данным  (дней)</v>
          </cell>
          <cell r="D234" t="str">
            <v>2013 год</v>
          </cell>
          <cell r="E234">
            <v>0</v>
          </cell>
        </row>
        <row r="235">
          <cell r="D235" t="str">
            <v>4 месяца 2014 года</v>
          </cell>
          <cell r="E235">
            <v>0</v>
          </cell>
        </row>
        <row r="236">
          <cell r="D236" t="str">
            <v>заявка на 2015 год</v>
          </cell>
          <cell r="E236">
            <v>0</v>
          </cell>
        </row>
        <row r="237">
          <cell r="C237" t="str">
            <v>Средняя длительность пребывания 1-ого больного по счетам оплаченным и принятым к оплате (дней)</v>
          </cell>
          <cell r="D237" t="str">
            <v>2013 год</v>
          </cell>
          <cell r="E237">
            <v>0</v>
          </cell>
        </row>
        <row r="238">
          <cell r="D238" t="str">
            <v>4 месяца 2014 года</v>
          </cell>
          <cell r="E238">
            <v>0</v>
          </cell>
        </row>
        <row r="239">
          <cell r="D239" t="str">
            <v>заявка на 2015 год</v>
          </cell>
          <cell r="E239">
            <v>0</v>
          </cell>
        </row>
        <row r="240">
          <cell r="C240" t="str">
            <v>Среднегодовое количество коек круглосуточного пребывания</v>
          </cell>
          <cell r="D240" t="str">
            <v>2013 год</v>
          </cell>
          <cell r="E240">
            <v>120</v>
          </cell>
        </row>
        <row r="241">
          <cell r="D241" t="str">
            <v>4 месяца 2014 года</v>
          </cell>
          <cell r="E241">
            <v>120</v>
          </cell>
        </row>
        <row r="242">
          <cell r="D242" t="str">
            <v>заявка на 2015 год</v>
          </cell>
          <cell r="E242">
            <v>100</v>
          </cell>
        </row>
        <row r="243">
          <cell r="C243" t="str">
            <v>Число койко-дней по статистическим данным (формы 47, 62)</v>
          </cell>
          <cell r="D243" t="str">
            <v>2013 год</v>
          </cell>
          <cell r="E243">
            <v>41229</v>
          </cell>
        </row>
        <row r="244">
          <cell r="D244" t="str">
            <v>4 месяца 2014 года</v>
          </cell>
          <cell r="E244">
            <v>13452</v>
          </cell>
        </row>
        <row r="245">
          <cell r="D245" t="str">
            <v>заявка на 2015 год</v>
          </cell>
          <cell r="E245">
            <v>34220</v>
          </cell>
        </row>
        <row r="246">
          <cell r="C246" t="str">
            <v xml:space="preserve">Число койко-дней по счетам оплаченным и принятым к оплате </v>
          </cell>
          <cell r="D246" t="str">
            <v>2013 год</v>
          </cell>
          <cell r="E246">
            <v>39852</v>
          </cell>
        </row>
        <row r="247">
          <cell r="D247" t="str">
            <v>4 месяца 2014 года</v>
          </cell>
          <cell r="E247">
            <v>13004</v>
          </cell>
        </row>
        <row r="248">
          <cell r="D248" t="str">
            <v>заявка на 2015 год</v>
          </cell>
          <cell r="E248">
            <v>33017</v>
          </cell>
        </row>
        <row r="249">
          <cell r="C249" t="str">
            <v>Число пролеченных больных (законченных случаев) по статистическим данным (формы 47, 62)</v>
          </cell>
          <cell r="D249" t="str">
            <v>2013 год</v>
          </cell>
          <cell r="E249">
            <v>3599</v>
          </cell>
        </row>
        <row r="250">
          <cell r="D250" t="str">
            <v>4 месяца 2014 года</v>
          </cell>
          <cell r="E250">
            <v>1175</v>
          </cell>
        </row>
        <row r="251">
          <cell r="D251" t="str">
            <v>заявка на 2015 год</v>
          </cell>
          <cell r="E251">
            <v>3195</v>
          </cell>
        </row>
        <row r="252">
          <cell r="C252" t="str">
            <v xml:space="preserve">Число пролеченных больных (законченных случаев) по счетам оплаченным и принятым к оплате </v>
          </cell>
          <cell r="D252" t="str">
            <v>2013 год</v>
          </cell>
          <cell r="E252">
            <v>3579</v>
          </cell>
        </row>
        <row r="253">
          <cell r="D253" t="str">
            <v>Утв-но в ТПГГ на 2014 год</v>
          </cell>
          <cell r="E253">
            <v>2253</v>
          </cell>
        </row>
        <row r="254">
          <cell r="D254" t="str">
            <v>4 месяца 2014 года</v>
          </cell>
          <cell r="E254">
            <v>1145</v>
          </cell>
        </row>
        <row r="255">
          <cell r="D255" t="str">
            <v>заявка на 2015 год</v>
          </cell>
          <cell r="E255">
            <v>2410</v>
          </cell>
        </row>
        <row r="256">
          <cell r="C256" t="str">
            <v>Среднегодовая занятость койки по статистическим данным (дней)</v>
          </cell>
          <cell r="D256" t="str">
            <v>2013 год</v>
          </cell>
          <cell r="E256">
            <v>343.6</v>
          </cell>
        </row>
        <row r="257">
          <cell r="D257" t="str">
            <v>4 месяца 2014 года</v>
          </cell>
          <cell r="E257">
            <v>112.1</v>
          </cell>
        </row>
        <row r="258">
          <cell r="D258" t="str">
            <v>заявка на 2015 год</v>
          </cell>
          <cell r="E258">
            <v>342.2</v>
          </cell>
        </row>
        <row r="259">
          <cell r="C259" t="str">
            <v>Среднегодовая занятость койки по счетам оплаченным и принятым к оплате (дней)</v>
          </cell>
          <cell r="D259" t="str">
            <v>2013 год</v>
          </cell>
          <cell r="E259">
            <v>332.1</v>
          </cell>
        </row>
        <row r="260">
          <cell r="D260" t="str">
            <v>4 месяца 2014 года</v>
          </cell>
          <cell r="E260">
            <v>108.4</v>
          </cell>
        </row>
        <row r="261">
          <cell r="D261" t="str">
            <v>заявка на 2015 год</v>
          </cell>
          <cell r="E261">
            <v>330.2</v>
          </cell>
        </row>
        <row r="262">
          <cell r="E262">
            <v>0</v>
          </cell>
        </row>
        <row r="263">
          <cell r="C263" t="str">
            <v>Средняя длительность пребывания 1-ого больного по статистическим данным  (дней)</v>
          </cell>
          <cell r="D263" t="str">
            <v>2013 год</v>
          </cell>
          <cell r="E263">
            <v>11.5</v>
          </cell>
        </row>
        <row r="264">
          <cell r="D264" t="str">
            <v>4 месяца 2014 года</v>
          </cell>
          <cell r="E264">
            <v>11.4</v>
          </cell>
        </row>
        <row r="265">
          <cell r="D265" t="str">
            <v>заявка на 2015 год</v>
          </cell>
          <cell r="E265">
            <v>10.7</v>
          </cell>
        </row>
        <row r="266">
          <cell r="C266" t="str">
            <v>Средняя длительность пребывания 1-ого больного по счетам оплаченным и принятым к оплате (дней)</v>
          </cell>
          <cell r="D266" t="str">
            <v>2013 год</v>
          </cell>
          <cell r="E266">
            <v>11.1</v>
          </cell>
        </row>
        <row r="267">
          <cell r="D267" t="str">
            <v>4 месяца 2014 года</v>
          </cell>
          <cell r="E267">
            <v>11.4</v>
          </cell>
        </row>
        <row r="268">
          <cell r="D268" t="str">
            <v>заявка на 2015 год</v>
          </cell>
          <cell r="E268">
            <v>13.7</v>
          </cell>
        </row>
        <row r="269">
          <cell r="C269" t="str">
            <v>Среднегодовое количество коек круглосуточного пребывания</v>
          </cell>
          <cell r="D269" t="str">
            <v>2013 год</v>
          </cell>
          <cell r="E269">
            <v>51</v>
          </cell>
        </row>
        <row r="270">
          <cell r="D270" t="str">
            <v>4 месяца 2014 года</v>
          </cell>
          <cell r="E270">
            <v>50</v>
          </cell>
        </row>
        <row r="271">
          <cell r="D271" t="str">
            <v>заявка на 2015 год</v>
          </cell>
          <cell r="E271">
            <v>50</v>
          </cell>
        </row>
        <row r="272">
          <cell r="C272" t="str">
            <v>Число койко-дней по статистическим данным (формы 47, 62)</v>
          </cell>
          <cell r="D272" t="str">
            <v>2013 год</v>
          </cell>
          <cell r="E272">
            <v>17678</v>
          </cell>
        </row>
        <row r="273">
          <cell r="D273" t="str">
            <v>4 месяца 2014 года</v>
          </cell>
          <cell r="E273">
            <v>5208</v>
          </cell>
        </row>
        <row r="274">
          <cell r="D274" t="str">
            <v>заявка на 2015 год</v>
          </cell>
          <cell r="E274">
            <v>16000</v>
          </cell>
        </row>
        <row r="275">
          <cell r="C275" t="str">
            <v xml:space="preserve">Число койко-дней по счетам оплаченным и принятым к оплате </v>
          </cell>
          <cell r="D275" t="str">
            <v>2013 год</v>
          </cell>
          <cell r="E275">
            <v>15170</v>
          </cell>
        </row>
        <row r="276">
          <cell r="D276" t="str">
            <v>4 месяца 2014 года</v>
          </cell>
          <cell r="E276">
            <v>4695</v>
          </cell>
        </row>
        <row r="277">
          <cell r="D277" t="str">
            <v>заявка на 2015 год</v>
          </cell>
          <cell r="E277">
            <v>16000</v>
          </cell>
        </row>
        <row r="278">
          <cell r="C278" t="str">
            <v>Число пролеченных больных (законченных случаев) по статистическим данным (формы 47, 62)</v>
          </cell>
          <cell r="D278" t="str">
            <v>2013 год</v>
          </cell>
          <cell r="E278">
            <v>1366</v>
          </cell>
        </row>
        <row r="279">
          <cell r="D279" t="str">
            <v>4 месяца 2014 года</v>
          </cell>
          <cell r="E279">
            <v>410</v>
          </cell>
        </row>
        <row r="280">
          <cell r="D280" t="str">
            <v>заявка на 2015 год</v>
          </cell>
          <cell r="E280">
            <v>1134</v>
          </cell>
        </row>
        <row r="281">
          <cell r="C281" t="str">
            <v xml:space="preserve">Число пролеченных больных (законченных случаев) по счетам оплаченным и принятым к оплате </v>
          </cell>
          <cell r="D281" t="str">
            <v>2013 год</v>
          </cell>
          <cell r="E281">
            <v>1196</v>
          </cell>
        </row>
        <row r="282">
          <cell r="D282" t="str">
            <v>Утв-но в ТПГГ на 2014 год</v>
          </cell>
          <cell r="E282">
            <v>1074</v>
          </cell>
        </row>
        <row r="283">
          <cell r="D283" t="str">
            <v>4 месяца 2014 года</v>
          </cell>
          <cell r="E283">
            <v>363</v>
          </cell>
        </row>
        <row r="284">
          <cell r="D284" t="str">
            <v>заявка на 2015 год</v>
          </cell>
          <cell r="E284">
            <v>1134</v>
          </cell>
        </row>
        <row r="285">
          <cell r="C285" t="str">
            <v>Среднегодовая занятость койки по статистическим данным (дней)</v>
          </cell>
          <cell r="D285" t="str">
            <v>2013 год</v>
          </cell>
          <cell r="E285">
            <v>346.6</v>
          </cell>
        </row>
        <row r="286">
          <cell r="D286" t="str">
            <v>4 месяца 2014 года</v>
          </cell>
          <cell r="E286">
            <v>104.2</v>
          </cell>
        </row>
        <row r="287">
          <cell r="D287" t="str">
            <v>заявка на 2015 год</v>
          </cell>
          <cell r="E287">
            <v>320</v>
          </cell>
        </row>
        <row r="288">
          <cell r="C288" t="str">
            <v>Среднегодовая занятость койки по счетам оплаченным и принятым к оплате (дней)</v>
          </cell>
          <cell r="D288" t="str">
            <v>2013 год</v>
          </cell>
          <cell r="E288">
            <v>297.5</v>
          </cell>
        </row>
        <row r="289">
          <cell r="D289" t="str">
            <v>4 месяца 2014 года</v>
          </cell>
          <cell r="E289">
            <v>93.9</v>
          </cell>
        </row>
        <row r="290">
          <cell r="D290" t="str">
            <v>заявка на 2015 год</v>
          </cell>
          <cell r="E290">
            <v>320</v>
          </cell>
        </row>
        <row r="291">
          <cell r="E291">
            <v>0</v>
          </cell>
        </row>
        <row r="292">
          <cell r="C292" t="str">
            <v>Средняя длительность пребывания 1-ого больного по статистическим данным  (дней)</v>
          </cell>
          <cell r="D292" t="str">
            <v>2013 год</v>
          </cell>
          <cell r="E292">
            <v>12.9</v>
          </cell>
        </row>
        <row r="293">
          <cell r="D293" t="str">
            <v>4 месяца 2014 года</v>
          </cell>
          <cell r="E293">
            <v>12.7</v>
          </cell>
        </row>
        <row r="294">
          <cell r="D294" t="str">
            <v>заявка на 2015 год</v>
          </cell>
          <cell r="E294">
            <v>14.1</v>
          </cell>
        </row>
        <row r="295">
          <cell r="C295" t="str">
            <v>Средняя длительность пребывания 1-ого больного по счетам оплаченным и принятым к оплате (дней)</v>
          </cell>
          <cell r="D295" t="str">
            <v>2013 год</v>
          </cell>
          <cell r="E295">
            <v>12.7</v>
          </cell>
        </row>
        <row r="296">
          <cell r="D296" t="str">
            <v>4 месяца 2014 года</v>
          </cell>
          <cell r="E296">
            <v>12.9</v>
          </cell>
        </row>
        <row r="297">
          <cell r="D297" t="str">
            <v>заявка на 2015 год</v>
          </cell>
          <cell r="E297">
            <v>14.1</v>
          </cell>
        </row>
        <row r="298">
          <cell r="C298" t="str">
            <v>Среднегодовое количество коек круглосуточного пребывания</v>
          </cell>
          <cell r="D298" t="str">
            <v>2013 год</v>
          </cell>
          <cell r="E298">
            <v>0</v>
          </cell>
        </row>
        <row r="299">
          <cell r="D299" t="str">
            <v>4 месяца 2014 года</v>
          </cell>
          <cell r="E299">
            <v>0</v>
          </cell>
        </row>
        <row r="300">
          <cell r="D300" t="str">
            <v>заявка на 2015 год</v>
          </cell>
          <cell r="E300">
            <v>0</v>
          </cell>
        </row>
        <row r="301">
          <cell r="C301" t="str">
            <v>Число койко-дней по статистическим данным (формы 47, 62)</v>
          </cell>
          <cell r="D301" t="str">
            <v>2013 год</v>
          </cell>
          <cell r="E301">
            <v>0</v>
          </cell>
        </row>
        <row r="302">
          <cell r="D302" t="str">
            <v>4 месяца 2014 года</v>
          </cell>
          <cell r="E302">
            <v>0</v>
          </cell>
        </row>
        <row r="303">
          <cell r="D303" t="str">
            <v>заявка на 2015 год</v>
          </cell>
          <cell r="E303">
            <v>0</v>
          </cell>
        </row>
        <row r="304">
          <cell r="C304" t="str">
            <v xml:space="preserve">Число койко-дней по счетам оплаченным и принятым к оплате </v>
          </cell>
          <cell r="D304" t="str">
            <v>2013 год</v>
          </cell>
          <cell r="E304">
            <v>0</v>
          </cell>
        </row>
        <row r="305">
          <cell r="D305" t="str">
            <v>4 месяца 2014 года</v>
          </cell>
          <cell r="E305">
            <v>0</v>
          </cell>
        </row>
        <row r="306">
          <cell r="D306" t="str">
            <v>заявка на 2015 год</v>
          </cell>
          <cell r="E306">
            <v>0</v>
          </cell>
        </row>
        <row r="307">
          <cell r="C307" t="str">
            <v>Число пролеченных больных (законченных случаев) по статистическим данным (формы 47, 62)</v>
          </cell>
          <cell r="D307" t="str">
            <v>2013 год</v>
          </cell>
          <cell r="E307">
            <v>0</v>
          </cell>
        </row>
        <row r="308">
          <cell r="D308" t="str">
            <v>4 месяца 2014 года</v>
          </cell>
          <cell r="E308">
            <v>0</v>
          </cell>
        </row>
        <row r="309">
          <cell r="D309" t="str">
            <v>заявка на 2015 год</v>
          </cell>
          <cell r="E309">
            <v>0</v>
          </cell>
        </row>
        <row r="310">
          <cell r="C310" t="str">
            <v xml:space="preserve">Число пролеченных больных (законченных случаев) по счетам оплаченным и принятым к оплате </v>
          </cell>
          <cell r="D310" t="str">
            <v>2013 год</v>
          </cell>
          <cell r="E310">
            <v>0</v>
          </cell>
        </row>
        <row r="311">
          <cell r="D311" t="str">
            <v>Утв-но в ТПГГ на 2014 год</v>
          </cell>
          <cell r="E311">
            <v>0</v>
          </cell>
        </row>
        <row r="312">
          <cell r="D312" t="str">
            <v>4 месяца 2014 года</v>
          </cell>
          <cell r="E312">
            <v>0</v>
          </cell>
        </row>
        <row r="313">
          <cell r="D313" t="str">
            <v>заявка на 2015 год</v>
          </cell>
          <cell r="E313">
            <v>0</v>
          </cell>
        </row>
        <row r="314">
          <cell r="C314" t="str">
            <v>Среднегодовая занятость койки по статистическим данным (дней)</v>
          </cell>
          <cell r="D314" t="str">
            <v>2013 год</v>
          </cell>
          <cell r="E314">
            <v>0</v>
          </cell>
        </row>
        <row r="315">
          <cell r="D315" t="str">
            <v>4 месяца 2014 года</v>
          </cell>
          <cell r="E315">
            <v>0</v>
          </cell>
        </row>
        <row r="316">
          <cell r="D316" t="str">
            <v>заявка на 2015 год</v>
          </cell>
          <cell r="E316">
            <v>0</v>
          </cell>
        </row>
        <row r="317">
          <cell r="C317" t="str">
            <v>Среднегодовая занятость койки по счетам оплаченным и принятым к оплате (дней)</v>
          </cell>
          <cell r="D317" t="str">
            <v>2013 год</v>
          </cell>
          <cell r="E317">
            <v>0</v>
          </cell>
        </row>
        <row r="318">
          <cell r="D318" t="str">
            <v>4 месяца 2014 года</v>
          </cell>
          <cell r="E318">
            <v>0</v>
          </cell>
        </row>
        <row r="319">
          <cell r="D319" t="str">
            <v>заявка на 2015 год</v>
          </cell>
          <cell r="E319">
            <v>0</v>
          </cell>
        </row>
        <row r="320">
          <cell r="E320">
            <v>0</v>
          </cell>
        </row>
        <row r="321">
          <cell r="C321" t="str">
            <v>Средняя длительность пребывания 1-ого больного по статистическим данным  (дней)</v>
          </cell>
          <cell r="D321" t="str">
            <v>2013 год</v>
          </cell>
          <cell r="E321">
            <v>0</v>
          </cell>
        </row>
        <row r="322">
          <cell r="D322" t="str">
            <v>4 месяца 2014 года</v>
          </cell>
          <cell r="E322">
            <v>0</v>
          </cell>
        </row>
        <row r="323">
          <cell r="D323" t="str">
            <v>заявка на 2015 год</v>
          </cell>
          <cell r="E323">
            <v>0</v>
          </cell>
        </row>
        <row r="324">
          <cell r="C324" t="str">
            <v>Средняя длительность пребывания 1-ого больного по счетам оплаченным и принятым к оплате (дней)</v>
          </cell>
          <cell r="D324" t="str">
            <v>2013 год</v>
          </cell>
          <cell r="E324">
            <v>0</v>
          </cell>
        </row>
        <row r="325">
          <cell r="D325" t="str">
            <v>4 месяца 2014 года</v>
          </cell>
          <cell r="E325">
            <v>0</v>
          </cell>
        </row>
        <row r="326">
          <cell r="D326" t="str">
            <v>заявка на 2015 год</v>
          </cell>
          <cell r="E326">
            <v>0</v>
          </cell>
        </row>
        <row r="327">
          <cell r="C327" t="str">
            <v>Среднегодовое количество коек круглосуточного пребывания</v>
          </cell>
          <cell r="D327" t="str">
            <v>2013 год</v>
          </cell>
          <cell r="E327">
            <v>0</v>
          </cell>
        </row>
        <row r="328">
          <cell r="D328" t="str">
            <v>4 месяца 2014 года</v>
          </cell>
          <cell r="E328">
            <v>0</v>
          </cell>
        </row>
        <row r="329">
          <cell r="D329" t="str">
            <v>заявка на 2015 год</v>
          </cell>
          <cell r="E329">
            <v>0</v>
          </cell>
        </row>
        <row r="330">
          <cell r="C330" t="str">
            <v>Число койко-дней по статистическим данным (формы 47, 62)</v>
          </cell>
          <cell r="D330" t="str">
            <v>2013 год</v>
          </cell>
          <cell r="E330">
            <v>0</v>
          </cell>
        </row>
        <row r="331">
          <cell r="D331" t="str">
            <v>4 месяца 2014 года</v>
          </cell>
          <cell r="E331">
            <v>0</v>
          </cell>
        </row>
        <row r="332">
          <cell r="D332" t="str">
            <v>заявка на 2015 год</v>
          </cell>
          <cell r="E332">
            <v>0</v>
          </cell>
        </row>
        <row r="333">
          <cell r="C333" t="str">
            <v xml:space="preserve">Число койко-дней по счетам оплаченным и принятым к оплате </v>
          </cell>
          <cell r="D333" t="str">
            <v>2013 год</v>
          </cell>
          <cell r="E333">
            <v>0</v>
          </cell>
        </row>
        <row r="334">
          <cell r="D334" t="str">
            <v>4 месяца 2014 года</v>
          </cell>
          <cell r="E334">
            <v>0</v>
          </cell>
        </row>
        <row r="335">
          <cell r="D335" t="str">
            <v>заявка на 2015 год</v>
          </cell>
          <cell r="E335">
            <v>0</v>
          </cell>
        </row>
        <row r="336">
          <cell r="C336" t="str">
            <v>Число пролеченных больных (законченных случаев) по статистическим данным (формы 47, 62)</v>
          </cell>
          <cell r="D336" t="str">
            <v>2013 год</v>
          </cell>
          <cell r="E336">
            <v>0</v>
          </cell>
        </row>
        <row r="337">
          <cell r="D337" t="str">
            <v>4 месяца 2014 года</v>
          </cell>
          <cell r="E337">
            <v>0</v>
          </cell>
        </row>
        <row r="338">
          <cell r="D338" t="str">
            <v>заявка на 2015 год</v>
          </cell>
          <cell r="E338">
            <v>0</v>
          </cell>
        </row>
        <row r="339">
          <cell r="C339" t="str">
            <v xml:space="preserve">Число пролеченных больных (законченных случаев) по счетам оплаченным и принятым к оплате </v>
          </cell>
          <cell r="D339" t="str">
            <v>2013 год</v>
          </cell>
          <cell r="E339">
            <v>0</v>
          </cell>
        </row>
        <row r="340">
          <cell r="D340" t="str">
            <v>Утв-но в ТПГГ на 2014 год</v>
          </cell>
          <cell r="E340">
            <v>0</v>
          </cell>
        </row>
        <row r="341">
          <cell r="D341" t="str">
            <v>4 месяца 2014 года</v>
          </cell>
          <cell r="E341">
            <v>0</v>
          </cell>
        </row>
        <row r="342">
          <cell r="D342" t="str">
            <v>заявка на 2015 год</v>
          </cell>
          <cell r="E342">
            <v>0</v>
          </cell>
        </row>
        <row r="343">
          <cell r="C343" t="str">
            <v>Среднегодовая занятость койки по статистическим данным (дней)</v>
          </cell>
          <cell r="D343" t="str">
            <v>2013 год</v>
          </cell>
          <cell r="E343">
            <v>0</v>
          </cell>
        </row>
        <row r="344">
          <cell r="D344" t="str">
            <v>4 месяца 2014 года</v>
          </cell>
          <cell r="E344">
            <v>0</v>
          </cell>
        </row>
        <row r="345">
          <cell r="D345" t="str">
            <v>заявка на 2015 год</v>
          </cell>
          <cell r="E345">
            <v>0</v>
          </cell>
        </row>
        <row r="346">
          <cell r="C346" t="str">
            <v>Среднегодовая занятость койки по счетам оплаченным и принятым к оплате (дней)</v>
          </cell>
          <cell r="D346" t="str">
            <v>2013 год</v>
          </cell>
          <cell r="E346">
            <v>0</v>
          </cell>
        </row>
        <row r="347">
          <cell r="D347" t="str">
            <v>4 месяца 2014 года</v>
          </cell>
          <cell r="E347">
            <v>0</v>
          </cell>
        </row>
        <row r="348">
          <cell r="D348" t="str">
            <v>заявка на 2015 год</v>
          </cell>
          <cell r="E348">
            <v>0</v>
          </cell>
        </row>
        <row r="349">
          <cell r="E349">
            <v>0</v>
          </cell>
        </row>
        <row r="350">
          <cell r="C350" t="str">
            <v>Средняя длительность пребывания 1-ого больного по статистическим данным  (дней)</v>
          </cell>
          <cell r="D350" t="str">
            <v>2013 год</v>
          </cell>
          <cell r="E350">
            <v>0</v>
          </cell>
        </row>
        <row r="351">
          <cell r="D351" t="str">
            <v>4 месяца 2014 года</v>
          </cell>
          <cell r="E351">
            <v>0</v>
          </cell>
        </row>
        <row r="352">
          <cell r="D352" t="str">
            <v>заявка на 2015 год</v>
          </cell>
          <cell r="E352">
            <v>0</v>
          </cell>
        </row>
        <row r="353">
          <cell r="C353" t="str">
            <v>Средняя длительность пребывания 1-ого больного по счетам оплаченным и принятым к оплате (дней)</v>
          </cell>
          <cell r="D353" t="str">
            <v>2013 год</v>
          </cell>
          <cell r="E353">
            <v>0</v>
          </cell>
        </row>
        <row r="354">
          <cell r="D354" t="str">
            <v>4 месяца 2014 года</v>
          </cell>
          <cell r="E354">
            <v>0</v>
          </cell>
        </row>
        <row r="355">
          <cell r="D355" t="str">
            <v>заявка на 2015 год</v>
          </cell>
          <cell r="E355">
            <v>0</v>
          </cell>
        </row>
        <row r="356">
          <cell r="C356" t="str">
            <v>Среднегодовое количество коек круглосуточного пребывания</v>
          </cell>
          <cell r="D356" t="str">
            <v>2013 год</v>
          </cell>
          <cell r="E356">
            <v>51</v>
          </cell>
        </row>
        <row r="357">
          <cell r="D357" t="str">
            <v>4 месяца 2014 года</v>
          </cell>
          <cell r="E357">
            <v>50</v>
          </cell>
        </row>
        <row r="358">
          <cell r="D358" t="str">
            <v>заявка на 2015 год</v>
          </cell>
          <cell r="E358">
            <v>50</v>
          </cell>
        </row>
        <row r="359">
          <cell r="C359" t="str">
            <v>Число койко-дней по статистическим данным (формы 47, 62)</v>
          </cell>
          <cell r="D359" t="str">
            <v>2013 год</v>
          </cell>
          <cell r="E359">
            <v>17678</v>
          </cell>
        </row>
        <row r="360">
          <cell r="D360" t="str">
            <v>4 месяца 2014 года</v>
          </cell>
          <cell r="E360">
            <v>5208</v>
          </cell>
        </row>
        <row r="361">
          <cell r="D361" t="str">
            <v>заявка на 2015 год</v>
          </cell>
          <cell r="E361">
            <v>16000</v>
          </cell>
        </row>
        <row r="362">
          <cell r="C362" t="str">
            <v xml:space="preserve">Число койко-дней по счетам оплаченным и принятым к оплате </v>
          </cell>
          <cell r="D362" t="str">
            <v>2013 год</v>
          </cell>
          <cell r="E362">
            <v>15170</v>
          </cell>
        </row>
        <row r="363">
          <cell r="D363" t="str">
            <v>4 месяца 2014 года</v>
          </cell>
          <cell r="E363">
            <v>4695</v>
          </cell>
        </row>
        <row r="364">
          <cell r="D364" t="str">
            <v>заявка на 2015 год</v>
          </cell>
          <cell r="E364">
            <v>16000</v>
          </cell>
        </row>
        <row r="365">
          <cell r="C365" t="str">
            <v>Число пролеченных больных (законченных случаев) по статистическим данным (формы 47, 62)</v>
          </cell>
          <cell r="D365" t="str">
            <v>2013 год</v>
          </cell>
          <cell r="E365">
            <v>1366</v>
          </cell>
        </row>
        <row r="366">
          <cell r="D366" t="str">
            <v>4 месяца 2014 года</v>
          </cell>
          <cell r="E366">
            <v>410</v>
          </cell>
        </row>
        <row r="367">
          <cell r="D367" t="str">
            <v>заявка на 2015 год</v>
          </cell>
          <cell r="E367">
            <v>1134</v>
          </cell>
        </row>
        <row r="368">
          <cell r="C368" t="str">
            <v xml:space="preserve">Число пролеченных больных (законченных случаев) по счетам оплаченным и принятым к оплате </v>
          </cell>
          <cell r="D368" t="str">
            <v>2013 год</v>
          </cell>
          <cell r="E368">
            <v>1196</v>
          </cell>
        </row>
        <row r="369">
          <cell r="D369" t="str">
            <v>Утв-но в ТПГГ на 2014 год</v>
          </cell>
          <cell r="E369">
            <v>1074</v>
          </cell>
        </row>
        <row r="370">
          <cell r="D370" t="str">
            <v>4 месяца 2014 года</v>
          </cell>
          <cell r="E370">
            <v>363</v>
          </cell>
        </row>
        <row r="371">
          <cell r="D371" t="str">
            <v>заявка на 2015 год</v>
          </cell>
          <cell r="E371">
            <v>1134</v>
          </cell>
        </row>
        <row r="372">
          <cell r="C372" t="str">
            <v>Среднегодовая занятость койки по статистическим данным (дней)</v>
          </cell>
          <cell r="D372" t="str">
            <v>2013 год</v>
          </cell>
          <cell r="E372">
            <v>346.6</v>
          </cell>
        </row>
        <row r="373">
          <cell r="D373" t="str">
            <v>4 месяца 2014 года</v>
          </cell>
          <cell r="E373">
            <v>104.2</v>
          </cell>
        </row>
        <row r="374">
          <cell r="D374" t="str">
            <v>заявка на 2015 год</v>
          </cell>
          <cell r="E374">
            <v>320</v>
          </cell>
        </row>
        <row r="375">
          <cell r="C375" t="str">
            <v>Среднегодовая занятость койки по счетам оплаченным и принятым к оплате (дней)</v>
          </cell>
          <cell r="D375" t="str">
            <v>2013 год</v>
          </cell>
          <cell r="E375">
            <v>297.5</v>
          </cell>
        </row>
        <row r="376">
          <cell r="D376" t="str">
            <v>4 месяца 2014 года</v>
          </cell>
          <cell r="E376">
            <v>93.9</v>
          </cell>
        </row>
        <row r="377">
          <cell r="D377" t="str">
            <v>заявка на 2015 год</v>
          </cell>
          <cell r="E377">
            <v>320</v>
          </cell>
        </row>
        <row r="378">
          <cell r="E378">
            <v>0</v>
          </cell>
        </row>
        <row r="379">
          <cell r="C379" t="str">
            <v>Средняя длительность пребывания 1-ого больного по статистическим данным  (дней)</v>
          </cell>
          <cell r="D379" t="str">
            <v>2013 год</v>
          </cell>
          <cell r="E379">
            <v>0</v>
          </cell>
        </row>
        <row r="380">
          <cell r="D380" t="str">
            <v>4 месяца 2014 года</v>
          </cell>
          <cell r="E380">
            <v>0</v>
          </cell>
        </row>
        <row r="381">
          <cell r="D381" t="str">
            <v>заявка на 2015 год</v>
          </cell>
          <cell r="E381">
            <v>0</v>
          </cell>
        </row>
        <row r="382">
          <cell r="C382" t="str">
            <v>Средняя длительность пребывания 1-ого больного по счетам оплаченным и принятым к оплате (дней)</v>
          </cell>
          <cell r="D382" t="str">
            <v>2013 год</v>
          </cell>
          <cell r="E382">
            <v>0</v>
          </cell>
        </row>
        <row r="383">
          <cell r="D383" t="str">
            <v>4 месяца 2014 года</v>
          </cell>
          <cell r="E383">
            <v>0</v>
          </cell>
        </row>
        <row r="384">
          <cell r="D384" t="str">
            <v>заявка на 2015 год</v>
          </cell>
          <cell r="E384">
            <v>0</v>
          </cell>
        </row>
        <row r="385">
          <cell r="C385" t="str">
            <v>Среднегодовое количество коек круглосуточного пребывания</v>
          </cell>
          <cell r="D385" t="str">
            <v>2013 год</v>
          </cell>
          <cell r="E385">
            <v>0</v>
          </cell>
        </row>
        <row r="386">
          <cell r="D386" t="str">
            <v>4 месяца 2014 года</v>
          </cell>
          <cell r="E386">
            <v>0</v>
          </cell>
        </row>
        <row r="387">
          <cell r="D387" t="str">
            <v>заявка на 2015 год</v>
          </cell>
          <cell r="E387">
            <v>0</v>
          </cell>
        </row>
        <row r="388">
          <cell r="C388" t="str">
            <v>Число койко-дней по статистическим данным (формы 47, 62)</v>
          </cell>
          <cell r="D388" t="str">
            <v>2013 год</v>
          </cell>
          <cell r="E388">
            <v>0</v>
          </cell>
        </row>
        <row r="389">
          <cell r="D389" t="str">
            <v>4 месяца 2014 года</v>
          </cell>
          <cell r="E389">
            <v>0</v>
          </cell>
        </row>
        <row r="390">
          <cell r="D390" t="str">
            <v>заявка на 2015 год</v>
          </cell>
          <cell r="E390">
            <v>0</v>
          </cell>
        </row>
        <row r="391">
          <cell r="C391" t="str">
            <v xml:space="preserve">Число койко-дней по счетам оплаченным и принятым к оплате </v>
          </cell>
          <cell r="D391" t="str">
            <v>2013 год</v>
          </cell>
          <cell r="E391">
            <v>0</v>
          </cell>
        </row>
        <row r="392">
          <cell r="D392" t="str">
            <v>4 месяца 2014 года</v>
          </cell>
          <cell r="E392">
            <v>0</v>
          </cell>
        </row>
        <row r="393">
          <cell r="D393" t="str">
            <v>заявка на 2015 год</v>
          </cell>
          <cell r="E393">
            <v>0</v>
          </cell>
        </row>
        <row r="394">
          <cell r="C394" t="str">
            <v>Число пролеченных больных (законченных случаев) по статистическим данным (формы 47, 62)</v>
          </cell>
          <cell r="D394" t="str">
            <v>2013 год</v>
          </cell>
          <cell r="E394">
            <v>0</v>
          </cell>
        </row>
        <row r="395">
          <cell r="D395" t="str">
            <v>4 месяца 2014 года</v>
          </cell>
          <cell r="E395">
            <v>0</v>
          </cell>
        </row>
        <row r="396">
          <cell r="D396" t="str">
            <v>заявка на 2015 год</v>
          </cell>
          <cell r="E396">
            <v>0</v>
          </cell>
        </row>
        <row r="397">
          <cell r="C397" t="str">
            <v xml:space="preserve">Число пролеченных больных (законченных случаев) по счетам оплаченным и принятым к оплате </v>
          </cell>
          <cell r="D397" t="str">
            <v>2013 год</v>
          </cell>
          <cell r="E397">
            <v>0</v>
          </cell>
        </row>
        <row r="398">
          <cell r="D398" t="str">
            <v>Утв-но в ТПГГ на 2014 год</v>
          </cell>
          <cell r="E398">
            <v>0</v>
          </cell>
        </row>
        <row r="399">
          <cell r="D399" t="str">
            <v>4 месяца 2014 года</v>
          </cell>
          <cell r="E399">
            <v>0</v>
          </cell>
        </row>
        <row r="400">
          <cell r="D400" t="str">
            <v>заявка на 2015 год</v>
          </cell>
          <cell r="E400">
            <v>0</v>
          </cell>
        </row>
        <row r="401">
          <cell r="C401" t="str">
            <v>Среднегодовая занятость койки по статистическим данным (дней)</v>
          </cell>
          <cell r="D401" t="str">
            <v>2013 год</v>
          </cell>
          <cell r="E401">
            <v>0</v>
          </cell>
        </row>
        <row r="402">
          <cell r="D402" t="str">
            <v>4 месяца 2014 года</v>
          </cell>
          <cell r="E402">
            <v>0</v>
          </cell>
        </row>
        <row r="403">
          <cell r="D403" t="str">
            <v>заявка на 2015 год</v>
          </cell>
          <cell r="E403">
            <v>0</v>
          </cell>
        </row>
        <row r="404">
          <cell r="C404" t="str">
            <v>Среднегодовая занятость койки по счетам оплаченным и принятым к оплате (дней)</v>
          </cell>
          <cell r="D404" t="str">
            <v>2013 год</v>
          </cell>
          <cell r="E404">
            <v>0</v>
          </cell>
        </row>
        <row r="405">
          <cell r="D405" t="str">
            <v>4 месяца 2014 года</v>
          </cell>
          <cell r="E405">
            <v>0</v>
          </cell>
        </row>
        <row r="406">
          <cell r="D406" t="str">
            <v>заявка на 2015 год</v>
          </cell>
          <cell r="E406">
            <v>0</v>
          </cell>
        </row>
        <row r="407">
          <cell r="E407">
            <v>0</v>
          </cell>
        </row>
        <row r="408">
          <cell r="C408" t="str">
            <v>Средняя длительность пребывания 1-ого больного по статистическим данным  (дней)</v>
          </cell>
          <cell r="D408" t="str">
            <v>2013 год</v>
          </cell>
          <cell r="E408">
            <v>0</v>
          </cell>
        </row>
        <row r="409">
          <cell r="D409" t="str">
            <v>4 месяца 2014 года</v>
          </cell>
          <cell r="E409">
            <v>0</v>
          </cell>
        </row>
        <row r="410">
          <cell r="D410" t="str">
            <v>заявка на 2015 год</v>
          </cell>
          <cell r="E410">
            <v>0</v>
          </cell>
        </row>
        <row r="411">
          <cell r="C411" t="str">
            <v>Средняя длительность пребывания 1-ого больного по счетам оплаченным и принятым к оплате (дней)</v>
          </cell>
          <cell r="D411" t="str">
            <v>2013 год</v>
          </cell>
          <cell r="E411">
            <v>0</v>
          </cell>
        </row>
        <row r="412">
          <cell r="D412" t="str">
            <v>4 месяца 2014 года</v>
          </cell>
          <cell r="E412">
            <v>0</v>
          </cell>
        </row>
        <row r="413">
          <cell r="D413" t="str">
            <v>заявка на 2015 год</v>
          </cell>
          <cell r="E413">
            <v>0</v>
          </cell>
        </row>
        <row r="414">
          <cell r="C414" t="str">
            <v>Среднегодовое количество коек круглосуточного пребывания</v>
          </cell>
          <cell r="D414" t="str">
            <v>2013 год</v>
          </cell>
          <cell r="E414">
            <v>36</v>
          </cell>
        </row>
        <row r="415">
          <cell r="D415" t="str">
            <v>4 месяца 2014 года</v>
          </cell>
          <cell r="E415">
            <v>36</v>
          </cell>
        </row>
        <row r="416">
          <cell r="D416" t="str">
            <v>заявка на 2015 год</v>
          </cell>
          <cell r="E416">
            <v>30</v>
          </cell>
        </row>
        <row r="417">
          <cell r="C417" t="str">
            <v>Число койко-дней по статистическим данным (формы 47, 62)</v>
          </cell>
          <cell r="D417" t="str">
            <v>2013 год</v>
          </cell>
          <cell r="E417">
            <v>11304</v>
          </cell>
        </row>
        <row r="418">
          <cell r="D418" t="str">
            <v>4 месяца 2014 года</v>
          </cell>
          <cell r="E418">
            <v>2916</v>
          </cell>
        </row>
        <row r="419">
          <cell r="D419" t="str">
            <v>заявка на 2015 год</v>
          </cell>
          <cell r="E419">
            <v>10080</v>
          </cell>
        </row>
        <row r="420">
          <cell r="C420" t="str">
            <v xml:space="preserve">Число койко-дней по счетам оплаченным и принятым к оплате </v>
          </cell>
          <cell r="D420" t="str">
            <v>2013 год</v>
          </cell>
          <cell r="E420">
            <v>10784</v>
          </cell>
        </row>
        <row r="421">
          <cell r="D421" t="str">
            <v>4 месяца 2014 года</v>
          </cell>
          <cell r="E421">
            <v>2826</v>
          </cell>
        </row>
        <row r="422">
          <cell r="D422" t="str">
            <v>заявка на 2015 год</v>
          </cell>
          <cell r="E422">
            <v>10080</v>
          </cell>
        </row>
        <row r="423">
          <cell r="C423" t="str">
            <v>Число пролеченных больных (законченных случаев) по статистическим данным (формы 47, 62)</v>
          </cell>
          <cell r="D423" t="str">
            <v>2013 год</v>
          </cell>
          <cell r="E423">
            <v>1173</v>
          </cell>
        </row>
        <row r="424">
          <cell r="D424" t="str">
            <v>4 месяца 2014 года</v>
          </cell>
          <cell r="E424">
            <v>317</v>
          </cell>
        </row>
        <row r="425">
          <cell r="D425" t="str">
            <v>заявка на 2015 год</v>
          </cell>
          <cell r="E425">
            <v>794</v>
          </cell>
        </row>
        <row r="426">
          <cell r="C426" t="str">
            <v xml:space="preserve">Число пролеченных больных (законченных случаев) по счетам оплаченным и принятым к оплате </v>
          </cell>
          <cell r="D426" t="str">
            <v>2013 год</v>
          </cell>
          <cell r="E426">
            <v>1067</v>
          </cell>
        </row>
        <row r="427">
          <cell r="D427" t="str">
            <v>Утв-но в ТПГГ на 2014 год</v>
          </cell>
          <cell r="E427">
            <v>858</v>
          </cell>
        </row>
        <row r="428">
          <cell r="D428" t="str">
            <v>4 месяца 2014 года</v>
          </cell>
          <cell r="E428">
            <v>278</v>
          </cell>
        </row>
        <row r="429">
          <cell r="D429" t="str">
            <v>заявка на 2015 год</v>
          </cell>
          <cell r="E429">
            <v>794</v>
          </cell>
        </row>
        <row r="430">
          <cell r="C430" t="str">
            <v>Среднегодовая занятость койки по статистическим данным (дней)</v>
          </cell>
          <cell r="D430" t="str">
            <v>2013 год</v>
          </cell>
          <cell r="E430">
            <v>314</v>
          </cell>
        </row>
        <row r="431">
          <cell r="D431" t="str">
            <v>4 месяца 2014 года</v>
          </cell>
          <cell r="E431">
            <v>81</v>
          </cell>
        </row>
        <row r="432">
          <cell r="D432" t="str">
            <v>заявка на 2015 год</v>
          </cell>
          <cell r="E432">
            <v>336</v>
          </cell>
        </row>
        <row r="433">
          <cell r="C433" t="str">
            <v>Среднегодовая занятость койки по счетам оплаченным и принятым к оплате (дней)</v>
          </cell>
          <cell r="D433" t="str">
            <v>2013 год</v>
          </cell>
          <cell r="E433">
            <v>299.60000000000002</v>
          </cell>
        </row>
        <row r="434">
          <cell r="D434" t="str">
            <v>4 месяца 2014 года</v>
          </cell>
          <cell r="E434">
            <v>78.5</v>
          </cell>
        </row>
        <row r="435">
          <cell r="D435" t="str">
            <v>заявка на 2015 год</v>
          </cell>
          <cell r="E435">
            <v>336</v>
          </cell>
        </row>
        <row r="436">
          <cell r="E436">
            <v>0</v>
          </cell>
        </row>
        <row r="437">
          <cell r="C437" t="str">
            <v>Средняя длительность пребывания 1-ого больного по статистическим данным  (дней)</v>
          </cell>
          <cell r="D437" t="str">
            <v>2013 год</v>
          </cell>
          <cell r="E437">
            <v>9.6</v>
          </cell>
        </row>
        <row r="438">
          <cell r="D438" t="str">
            <v>4 месяца 2014 года</v>
          </cell>
          <cell r="E438">
            <v>9.1999999999999993</v>
          </cell>
        </row>
        <row r="439">
          <cell r="D439" t="str">
            <v>заявка на 2015 год</v>
          </cell>
          <cell r="E439">
            <v>12.7</v>
          </cell>
        </row>
        <row r="440">
          <cell r="C440" t="str">
            <v>Средняя длительность пребывания 1-ого больного по счетам оплаченным и принятым к оплате (дней)</v>
          </cell>
          <cell r="D440" t="str">
            <v>2013 год</v>
          </cell>
          <cell r="E440">
            <v>10.1</v>
          </cell>
        </row>
        <row r="441">
          <cell r="D441" t="str">
            <v>4 месяца 2014 года</v>
          </cell>
          <cell r="E441">
            <v>10.199999999999999</v>
          </cell>
        </row>
        <row r="442">
          <cell r="D442" t="str">
            <v>заявка на 2015 год</v>
          </cell>
          <cell r="E442">
            <v>12.7</v>
          </cell>
        </row>
        <row r="443">
          <cell r="C443" t="str">
            <v>Среднегодовое количество коек круглосуточного пребывания</v>
          </cell>
          <cell r="D443" t="str">
            <v>2013 год</v>
          </cell>
          <cell r="E443">
            <v>0</v>
          </cell>
        </row>
        <row r="444">
          <cell r="D444" t="str">
            <v>4 месяца 2014 года</v>
          </cell>
          <cell r="E444">
            <v>0</v>
          </cell>
        </row>
        <row r="445">
          <cell r="D445" t="str">
            <v>заявка на 2015 год</v>
          </cell>
          <cell r="E445">
            <v>0</v>
          </cell>
        </row>
        <row r="446">
          <cell r="C446" t="str">
            <v>Число койко-дней по статистическим данным (формы 47, 62)</v>
          </cell>
          <cell r="D446" t="str">
            <v>2013 год</v>
          </cell>
          <cell r="E446">
            <v>0</v>
          </cell>
        </row>
        <row r="447">
          <cell r="D447" t="str">
            <v>4 месяца 2014 года</v>
          </cell>
          <cell r="E447">
            <v>0</v>
          </cell>
        </row>
        <row r="448">
          <cell r="D448" t="str">
            <v>заявка на 2015 год</v>
          </cell>
          <cell r="E448">
            <v>0</v>
          </cell>
        </row>
        <row r="449">
          <cell r="C449" t="str">
            <v xml:space="preserve">Число койко-дней по счетам оплаченным и принятым к оплате </v>
          </cell>
          <cell r="D449" t="str">
            <v>2013 год</v>
          </cell>
          <cell r="E449">
            <v>0</v>
          </cell>
        </row>
        <row r="450">
          <cell r="D450" t="str">
            <v>4 месяца 2014 года</v>
          </cell>
          <cell r="E450">
            <v>0</v>
          </cell>
        </row>
        <row r="451">
          <cell r="D451" t="str">
            <v>заявка на 2015 год</v>
          </cell>
          <cell r="E451">
            <v>0</v>
          </cell>
        </row>
        <row r="452">
          <cell r="C452" t="str">
            <v>Число пролеченных больных (законченных случаев) по статистическим данным (формы 47, 62)</v>
          </cell>
          <cell r="D452" t="str">
            <v>2013 год</v>
          </cell>
          <cell r="E452">
            <v>0</v>
          </cell>
        </row>
        <row r="453">
          <cell r="D453" t="str">
            <v>4 месяца 2014 года</v>
          </cell>
          <cell r="E453">
            <v>0</v>
          </cell>
        </row>
        <row r="454">
          <cell r="D454" t="str">
            <v>заявка на 2015 год</v>
          </cell>
          <cell r="E454">
            <v>0</v>
          </cell>
        </row>
        <row r="455">
          <cell r="C455" t="str">
            <v xml:space="preserve">Число пролеченных больных (законченных случаев) по счетам оплаченным и принятым к оплате </v>
          </cell>
          <cell r="D455" t="str">
            <v>2013 год</v>
          </cell>
          <cell r="E455">
            <v>0</v>
          </cell>
        </row>
        <row r="456">
          <cell r="D456" t="str">
            <v>Утв-но в ТПГГ на 2014 год</v>
          </cell>
          <cell r="E456">
            <v>0</v>
          </cell>
        </row>
        <row r="457">
          <cell r="D457" t="str">
            <v>4 месяца 2014 года</v>
          </cell>
          <cell r="E457">
            <v>0</v>
          </cell>
        </row>
        <row r="458">
          <cell r="D458" t="str">
            <v>заявка на 2015 год</v>
          </cell>
          <cell r="E458">
            <v>0</v>
          </cell>
        </row>
        <row r="459">
          <cell r="C459" t="str">
            <v>Среднегодовая занятость койки по статистическим данным (дней)</v>
          </cell>
          <cell r="D459" t="str">
            <v>2013 год</v>
          </cell>
          <cell r="E459">
            <v>0</v>
          </cell>
        </row>
        <row r="460">
          <cell r="D460" t="str">
            <v>4 месяца 2014 года</v>
          </cell>
          <cell r="E460">
            <v>0</v>
          </cell>
        </row>
        <row r="461">
          <cell r="D461" t="str">
            <v>заявка на 2015 год</v>
          </cell>
          <cell r="E461">
            <v>0</v>
          </cell>
        </row>
        <row r="462">
          <cell r="C462" t="str">
            <v>Среднегодовая занятость койки по счетам оплаченным и принятым к оплате (дней)</v>
          </cell>
          <cell r="D462" t="str">
            <v>2013 год</v>
          </cell>
          <cell r="E462">
            <v>0</v>
          </cell>
        </row>
        <row r="463">
          <cell r="D463" t="str">
            <v>4 месяца 2014 года</v>
          </cell>
          <cell r="E463">
            <v>0</v>
          </cell>
        </row>
        <row r="464">
          <cell r="D464" t="str">
            <v>заявка на 2015 год</v>
          </cell>
          <cell r="E464">
            <v>0</v>
          </cell>
        </row>
        <row r="465">
          <cell r="E465">
            <v>0</v>
          </cell>
        </row>
        <row r="466">
          <cell r="C466" t="str">
            <v>Средняя длительность пребывания 1-ого больного по статистическим данным  (дней)</v>
          </cell>
          <cell r="D466" t="str">
            <v>2013 год</v>
          </cell>
          <cell r="E466">
            <v>0</v>
          </cell>
        </row>
        <row r="467">
          <cell r="D467" t="str">
            <v>4 месяца 2014 года</v>
          </cell>
          <cell r="E467">
            <v>0</v>
          </cell>
        </row>
        <row r="468">
          <cell r="D468" t="str">
            <v>заявка на 2015 год</v>
          </cell>
          <cell r="E468">
            <v>0</v>
          </cell>
        </row>
        <row r="469">
          <cell r="C469" t="str">
            <v>Средняя длительность пребывания 1-ого больного по счетам оплаченным и принятым к оплате (дней)</v>
          </cell>
          <cell r="D469" t="str">
            <v>2013 год</v>
          </cell>
          <cell r="E469">
            <v>0</v>
          </cell>
        </row>
        <row r="470">
          <cell r="D470" t="str">
            <v>4 месяца 2014 года</v>
          </cell>
          <cell r="E470">
            <v>0</v>
          </cell>
        </row>
        <row r="471">
          <cell r="D471" t="str">
            <v>заявка на 2015 год</v>
          </cell>
          <cell r="E471">
            <v>0</v>
          </cell>
        </row>
        <row r="472">
          <cell r="C472" t="str">
            <v>Среднегодовое количество коек круглосуточного пребывания</v>
          </cell>
          <cell r="D472" t="str">
            <v>2013 год</v>
          </cell>
          <cell r="E472">
            <v>0</v>
          </cell>
        </row>
        <row r="473">
          <cell r="D473" t="str">
            <v>4 месяца 2014 года</v>
          </cell>
          <cell r="E473">
            <v>0</v>
          </cell>
        </row>
        <row r="474">
          <cell r="D474" t="str">
            <v>заявка на 2015 год</v>
          </cell>
          <cell r="E474">
            <v>0</v>
          </cell>
        </row>
        <row r="475">
          <cell r="C475" t="str">
            <v>Число койко-дней по статистическим данным (формы 47, 62)</v>
          </cell>
          <cell r="D475" t="str">
            <v>2013 год</v>
          </cell>
          <cell r="E475">
            <v>0</v>
          </cell>
        </row>
        <row r="476">
          <cell r="D476" t="str">
            <v>4 месяца 2014 года</v>
          </cell>
          <cell r="E476">
            <v>0</v>
          </cell>
        </row>
        <row r="477">
          <cell r="D477" t="str">
            <v>заявка на 2015 год</v>
          </cell>
          <cell r="E477">
            <v>0</v>
          </cell>
        </row>
        <row r="478">
          <cell r="C478" t="str">
            <v xml:space="preserve">Число койко-дней по счетам оплаченным и принятым к оплате </v>
          </cell>
          <cell r="D478" t="str">
            <v>2013 год</v>
          </cell>
          <cell r="E478">
            <v>0</v>
          </cell>
        </row>
        <row r="479">
          <cell r="D479" t="str">
            <v>4 месяца 2014 года</v>
          </cell>
          <cell r="E479">
            <v>0</v>
          </cell>
        </row>
        <row r="480">
          <cell r="D480" t="str">
            <v>заявка на 2015 год</v>
          </cell>
          <cell r="E480">
            <v>0</v>
          </cell>
        </row>
        <row r="481">
          <cell r="C481" t="str">
            <v>Число пролеченных больных (законченных случаев) по статистическим данным (формы 47, 62)</v>
          </cell>
          <cell r="D481" t="str">
            <v>2013 год</v>
          </cell>
          <cell r="E481">
            <v>0</v>
          </cell>
        </row>
        <row r="482">
          <cell r="D482" t="str">
            <v>4 месяца 2014 года</v>
          </cell>
          <cell r="E482">
            <v>0</v>
          </cell>
        </row>
        <row r="483">
          <cell r="D483" t="str">
            <v>заявка на 2015 год</v>
          </cell>
          <cell r="E483">
            <v>0</v>
          </cell>
        </row>
        <row r="484">
          <cell r="C484" t="str">
            <v xml:space="preserve">Число пролеченных больных (законченных случаев) по счетам оплаченным и принятым к оплате </v>
          </cell>
          <cell r="D484" t="str">
            <v>2013 год</v>
          </cell>
          <cell r="E484">
            <v>0</v>
          </cell>
        </row>
        <row r="485">
          <cell r="D485" t="str">
            <v>Утв-но в ТПГГ на 2014 год</v>
          </cell>
          <cell r="E485">
            <v>0</v>
          </cell>
        </row>
        <row r="486">
          <cell r="D486" t="str">
            <v>4 месяца 2014 года</v>
          </cell>
          <cell r="E486">
            <v>0</v>
          </cell>
        </row>
        <row r="487">
          <cell r="D487" t="str">
            <v>заявка на 2015 год</v>
          </cell>
          <cell r="E487">
            <v>0</v>
          </cell>
        </row>
        <row r="488">
          <cell r="C488" t="str">
            <v>Среднегодовая занятость койки по статистическим данным (дней)</v>
          </cell>
          <cell r="D488" t="str">
            <v>2013 год</v>
          </cell>
          <cell r="E488">
            <v>0</v>
          </cell>
        </row>
        <row r="489">
          <cell r="D489" t="str">
            <v>4 месяца 2014 года</v>
          </cell>
          <cell r="E489">
            <v>0</v>
          </cell>
        </row>
        <row r="490">
          <cell r="D490" t="str">
            <v>заявка на 2015 год</v>
          </cell>
          <cell r="E490">
            <v>0</v>
          </cell>
        </row>
        <row r="491">
          <cell r="C491" t="str">
            <v>Среднегодовая занятость койки по счетам оплаченным и принятым к оплате (дней)</v>
          </cell>
          <cell r="D491" t="str">
            <v>2013 год</v>
          </cell>
          <cell r="E491">
            <v>0</v>
          </cell>
        </row>
        <row r="492">
          <cell r="D492" t="str">
            <v>4 месяца 2014 года</v>
          </cell>
          <cell r="E492">
            <v>0</v>
          </cell>
        </row>
        <row r="493">
          <cell r="D493" t="str">
            <v>заявка на 2015 год</v>
          </cell>
          <cell r="E493">
            <v>0</v>
          </cell>
        </row>
        <row r="494">
          <cell r="E494">
            <v>0</v>
          </cell>
        </row>
        <row r="495">
          <cell r="C495" t="str">
            <v>Средняя длительность пребывания 1-ого больного по статистическим данным  (дней)</v>
          </cell>
          <cell r="D495" t="str">
            <v>2013 год</v>
          </cell>
          <cell r="E495">
            <v>0</v>
          </cell>
        </row>
        <row r="496">
          <cell r="D496" t="str">
            <v>4 месяца 2014 года</v>
          </cell>
          <cell r="E496">
            <v>0</v>
          </cell>
        </row>
        <row r="497">
          <cell r="D497" t="str">
            <v>заявка на 2015 год</v>
          </cell>
          <cell r="E497">
            <v>0</v>
          </cell>
        </row>
        <row r="498">
          <cell r="C498" t="str">
            <v>Средняя длительность пребывания 1-ого больного по счетам оплаченным и принятым к оплате (дней)</v>
          </cell>
          <cell r="D498" t="str">
            <v>2013 год</v>
          </cell>
          <cell r="E498">
            <v>0</v>
          </cell>
        </row>
        <row r="499">
          <cell r="D499" t="str">
            <v>4 месяца 2014 года</v>
          </cell>
          <cell r="E499">
            <v>0</v>
          </cell>
        </row>
        <row r="500">
          <cell r="D500" t="str">
            <v>заявка на 2015 год</v>
          </cell>
          <cell r="E500">
            <v>0</v>
          </cell>
        </row>
        <row r="501">
          <cell r="C501" t="str">
            <v>Среднегодовое количество коек круглосуточного пребывания</v>
          </cell>
          <cell r="D501" t="str">
            <v>2013 год</v>
          </cell>
          <cell r="E501">
            <v>0</v>
          </cell>
        </row>
        <row r="502">
          <cell r="D502" t="str">
            <v>4 месяца 2014 года</v>
          </cell>
          <cell r="E502">
            <v>0</v>
          </cell>
        </row>
        <row r="503">
          <cell r="D503" t="str">
            <v>заявка на 2015 год</v>
          </cell>
          <cell r="E503">
            <v>0</v>
          </cell>
        </row>
        <row r="504">
          <cell r="C504" t="str">
            <v>Число койко-дней по статистическим данным (формы 47, 62)</v>
          </cell>
          <cell r="D504" t="str">
            <v>2013 год</v>
          </cell>
          <cell r="E504">
            <v>0</v>
          </cell>
        </row>
        <row r="505">
          <cell r="D505" t="str">
            <v>4 месяца 2014 года</v>
          </cell>
          <cell r="E505">
            <v>0</v>
          </cell>
        </row>
        <row r="506">
          <cell r="D506" t="str">
            <v>заявка на 2015 год</v>
          </cell>
          <cell r="E506">
            <v>0</v>
          </cell>
        </row>
        <row r="507">
          <cell r="C507" t="str">
            <v xml:space="preserve">Число койко-дней по счетам оплаченным и принятым к оплате </v>
          </cell>
          <cell r="D507" t="str">
            <v>2013 год</v>
          </cell>
          <cell r="E507">
            <v>0</v>
          </cell>
        </row>
        <row r="508">
          <cell r="D508" t="str">
            <v>4 месяца 2014 года</v>
          </cell>
          <cell r="E508">
            <v>0</v>
          </cell>
        </row>
        <row r="509">
          <cell r="D509" t="str">
            <v>заявка на 2015 год</v>
          </cell>
          <cell r="E509">
            <v>0</v>
          </cell>
        </row>
        <row r="510">
          <cell r="C510" t="str">
            <v>Число пролеченных больных (законченных случаев) по статистическим данным (формы 47, 62)</v>
          </cell>
          <cell r="D510" t="str">
            <v>2013 год</v>
          </cell>
          <cell r="E510">
            <v>0</v>
          </cell>
        </row>
        <row r="511">
          <cell r="D511" t="str">
            <v>4 месяца 2014 года</v>
          </cell>
          <cell r="E511">
            <v>0</v>
          </cell>
        </row>
        <row r="512">
          <cell r="D512" t="str">
            <v>заявка на 2015 год</v>
          </cell>
          <cell r="E512">
            <v>0</v>
          </cell>
        </row>
        <row r="513">
          <cell r="C513" t="str">
            <v xml:space="preserve">Число пролеченных больных (законченных случаев) по счетам оплаченным и принятым к оплате </v>
          </cell>
          <cell r="D513" t="str">
            <v>2013 год</v>
          </cell>
          <cell r="E513">
            <v>0</v>
          </cell>
        </row>
        <row r="514">
          <cell r="D514" t="str">
            <v>Утв-но в ТПГГ на 2014 год</v>
          </cell>
          <cell r="E514">
            <v>0</v>
          </cell>
        </row>
        <row r="515">
          <cell r="D515" t="str">
            <v>4 месяца 2014 года</v>
          </cell>
          <cell r="E515">
            <v>0</v>
          </cell>
        </row>
        <row r="516">
          <cell r="D516" t="str">
            <v>заявка на 2015 год</v>
          </cell>
          <cell r="E516">
            <v>0</v>
          </cell>
        </row>
        <row r="517">
          <cell r="C517" t="str">
            <v>Среднегодовая занятость койки по статистическим данным (дней)</v>
          </cell>
          <cell r="D517" t="str">
            <v>2013 год</v>
          </cell>
          <cell r="E517">
            <v>0</v>
          </cell>
        </row>
        <row r="518">
          <cell r="D518" t="str">
            <v>4 месяца 2014 года</v>
          </cell>
          <cell r="E518">
            <v>0</v>
          </cell>
        </row>
        <row r="519">
          <cell r="D519" t="str">
            <v>заявка на 2015 год</v>
          </cell>
          <cell r="E519">
            <v>0</v>
          </cell>
        </row>
        <row r="520">
          <cell r="C520" t="str">
            <v>Среднегодовая занятость койки по счетам оплаченным и принятым к оплате (дней)</v>
          </cell>
          <cell r="D520" t="str">
            <v>2013 год</v>
          </cell>
          <cell r="E520">
            <v>0</v>
          </cell>
        </row>
        <row r="521">
          <cell r="D521" t="str">
            <v>4 месяца 2014 года</v>
          </cell>
          <cell r="E521">
            <v>0</v>
          </cell>
        </row>
        <row r="522">
          <cell r="D522" t="str">
            <v>заявка на 2015 год</v>
          </cell>
          <cell r="E522">
            <v>0</v>
          </cell>
        </row>
        <row r="523">
          <cell r="E523">
            <v>0</v>
          </cell>
        </row>
        <row r="524">
          <cell r="C524" t="str">
            <v>Средняя длительность пребывания 1-ого больного по статистическим данным  (дней)</v>
          </cell>
          <cell r="D524" t="str">
            <v>2013 год</v>
          </cell>
          <cell r="E524">
            <v>0</v>
          </cell>
        </row>
        <row r="525">
          <cell r="D525" t="str">
            <v>4 месяца 2014 года</v>
          </cell>
          <cell r="E525">
            <v>0</v>
          </cell>
        </row>
        <row r="526">
          <cell r="D526" t="str">
            <v>заявка на 2015 год</v>
          </cell>
          <cell r="E526">
            <v>0</v>
          </cell>
        </row>
        <row r="527">
          <cell r="C527" t="str">
            <v>Средняя длительность пребывания 1-ого больного по счетам оплаченным и принятым к оплате (дней)</v>
          </cell>
          <cell r="D527" t="str">
            <v>2013 год</v>
          </cell>
          <cell r="E527">
            <v>0</v>
          </cell>
        </row>
        <row r="528">
          <cell r="D528" t="str">
            <v>4 месяца 2014 года</v>
          </cell>
          <cell r="E528">
            <v>0</v>
          </cell>
        </row>
        <row r="529">
          <cell r="D529" t="str">
            <v>заявка на 2015 год</v>
          </cell>
          <cell r="E529">
            <v>0</v>
          </cell>
        </row>
        <row r="530">
          <cell r="C530" t="str">
            <v>Среднегодовое количество коек круглосуточного пребывания</v>
          </cell>
          <cell r="D530" t="str">
            <v>2013 год</v>
          </cell>
          <cell r="E530">
            <v>0</v>
          </cell>
        </row>
        <row r="531">
          <cell r="D531" t="str">
            <v>4 месяца 2014 года</v>
          </cell>
          <cell r="E531">
            <v>0</v>
          </cell>
        </row>
        <row r="532">
          <cell r="D532" t="str">
            <v>заявка на 2015 год</v>
          </cell>
          <cell r="E532">
            <v>0</v>
          </cell>
        </row>
        <row r="533">
          <cell r="C533" t="str">
            <v>Число койко-дней по статистическим данным (формы 47, 62)</v>
          </cell>
          <cell r="D533" t="str">
            <v>2013 год</v>
          </cell>
          <cell r="E533">
            <v>0</v>
          </cell>
        </row>
        <row r="534">
          <cell r="D534" t="str">
            <v>4 месяца 2014 года</v>
          </cell>
          <cell r="E534">
            <v>0</v>
          </cell>
        </row>
        <row r="535">
          <cell r="D535" t="str">
            <v>заявка на 2015 год</v>
          </cell>
          <cell r="E535">
            <v>0</v>
          </cell>
        </row>
        <row r="536">
          <cell r="C536" t="str">
            <v xml:space="preserve">Число койко-дней по счетам оплаченным и принятым к оплате </v>
          </cell>
          <cell r="D536" t="str">
            <v>2013 год</v>
          </cell>
          <cell r="E536">
            <v>0</v>
          </cell>
        </row>
        <row r="537">
          <cell r="D537" t="str">
            <v>4 месяца 2014 года</v>
          </cell>
          <cell r="E537">
            <v>0</v>
          </cell>
        </row>
        <row r="538">
          <cell r="D538" t="str">
            <v>заявка на 2015 год</v>
          </cell>
          <cell r="E538">
            <v>0</v>
          </cell>
        </row>
        <row r="539">
          <cell r="C539" t="str">
            <v>Число пролеченных больных (законченных случаев) по статистическим данным (формы 47, 62)</v>
          </cell>
          <cell r="D539" t="str">
            <v>2013 год</v>
          </cell>
          <cell r="E539">
            <v>0</v>
          </cell>
        </row>
        <row r="540">
          <cell r="D540" t="str">
            <v>4 месяца 2014 года</v>
          </cell>
          <cell r="E540">
            <v>0</v>
          </cell>
        </row>
        <row r="541">
          <cell r="D541" t="str">
            <v>заявка на 2015 год</v>
          </cell>
          <cell r="E541">
            <v>0</v>
          </cell>
        </row>
        <row r="542">
          <cell r="C542" t="str">
            <v xml:space="preserve">Число пролеченных больных (законченных случаев) по счетам оплаченным и принятым к оплате </v>
          </cell>
          <cell r="D542" t="str">
            <v>2013 год</v>
          </cell>
          <cell r="E542">
            <v>0</v>
          </cell>
        </row>
        <row r="543">
          <cell r="D543" t="str">
            <v>Утв-но в ТПГГ на 2014 год</v>
          </cell>
          <cell r="E543">
            <v>0</v>
          </cell>
        </row>
        <row r="544">
          <cell r="D544" t="str">
            <v>4 месяца 2014 года</v>
          </cell>
          <cell r="E544">
            <v>0</v>
          </cell>
        </row>
        <row r="545">
          <cell r="D545" t="str">
            <v>заявка на 2015 год</v>
          </cell>
          <cell r="E545">
            <v>0</v>
          </cell>
        </row>
        <row r="546">
          <cell r="C546" t="str">
            <v>Среднегодовая занятость койки по статистическим данным (дней)</v>
          </cell>
          <cell r="D546" t="str">
            <v>2013 год</v>
          </cell>
          <cell r="E546">
            <v>0</v>
          </cell>
        </row>
        <row r="547">
          <cell r="D547" t="str">
            <v>4 месяца 2014 года</v>
          </cell>
          <cell r="E547">
            <v>0</v>
          </cell>
        </row>
        <row r="548">
          <cell r="D548" t="str">
            <v>заявка на 2015 год</v>
          </cell>
          <cell r="E548">
            <v>0</v>
          </cell>
        </row>
        <row r="549">
          <cell r="C549" t="str">
            <v>Среднегодовая занятость койки по счетам оплаченным и принятым к оплате (дней)</v>
          </cell>
          <cell r="D549" t="str">
            <v>2013 год</v>
          </cell>
          <cell r="E549">
            <v>0</v>
          </cell>
        </row>
        <row r="550">
          <cell r="D550" t="str">
            <v>4 месяца 2014 года</v>
          </cell>
          <cell r="E550">
            <v>0</v>
          </cell>
        </row>
        <row r="551">
          <cell r="D551" t="str">
            <v>заявка на 2015 год</v>
          </cell>
          <cell r="E551">
            <v>0</v>
          </cell>
        </row>
        <row r="552">
          <cell r="E552">
            <v>0</v>
          </cell>
        </row>
        <row r="553">
          <cell r="C553" t="str">
            <v>Средняя длительность пребывания 1-ого больного по статистическим данным  (дней)</v>
          </cell>
          <cell r="D553" t="str">
            <v>2013 год</v>
          </cell>
          <cell r="E553">
            <v>0</v>
          </cell>
        </row>
        <row r="554">
          <cell r="D554" t="str">
            <v>4 месяца 2014 года</v>
          </cell>
          <cell r="E554">
            <v>0</v>
          </cell>
        </row>
        <row r="555">
          <cell r="D555" t="str">
            <v>заявка на 2015 год</v>
          </cell>
          <cell r="E555">
            <v>0</v>
          </cell>
        </row>
        <row r="556">
          <cell r="C556" t="str">
            <v>Средняя длительность пребывания 1-ого больного по счетам оплаченным и принятым к оплате (дней)</v>
          </cell>
          <cell r="D556" t="str">
            <v>2013 год</v>
          </cell>
          <cell r="E556">
            <v>0</v>
          </cell>
        </row>
        <row r="557">
          <cell r="D557" t="str">
            <v>4 месяца 2014 года</v>
          </cell>
          <cell r="E557">
            <v>0</v>
          </cell>
        </row>
        <row r="558">
          <cell r="D558" t="str">
            <v>заявка на 2015 год</v>
          </cell>
          <cell r="E558">
            <v>0</v>
          </cell>
        </row>
        <row r="559">
          <cell r="C559" t="str">
            <v>Среднегодовое количество коек круглосуточного пребывания</v>
          </cell>
          <cell r="D559" t="str">
            <v>2013 год</v>
          </cell>
          <cell r="E559">
            <v>0</v>
          </cell>
        </row>
        <row r="560">
          <cell r="D560" t="str">
            <v>4 месяца 2014 года</v>
          </cell>
          <cell r="E560">
            <v>0</v>
          </cell>
        </row>
        <row r="561">
          <cell r="D561" t="str">
            <v>заявка на 2015 год</v>
          </cell>
          <cell r="E561">
            <v>0</v>
          </cell>
        </row>
        <row r="562">
          <cell r="C562" t="str">
            <v>Число койко-дней по статистическим данным (формы 47, 62)</v>
          </cell>
          <cell r="D562" t="str">
            <v>2013 год</v>
          </cell>
          <cell r="E562">
            <v>0</v>
          </cell>
        </row>
        <row r="563">
          <cell r="D563" t="str">
            <v>4 месяца 2014 года</v>
          </cell>
          <cell r="E563">
            <v>0</v>
          </cell>
        </row>
        <row r="564">
          <cell r="D564" t="str">
            <v>заявка на 2015 год</v>
          </cell>
          <cell r="E564">
            <v>0</v>
          </cell>
        </row>
        <row r="565">
          <cell r="C565" t="str">
            <v xml:space="preserve">Число койко-дней по счетам оплаченным и принятым к оплате </v>
          </cell>
          <cell r="D565" t="str">
            <v>2013 год</v>
          </cell>
          <cell r="E565">
            <v>0</v>
          </cell>
        </row>
        <row r="566">
          <cell r="D566" t="str">
            <v>4 месяца 2014 года</v>
          </cell>
          <cell r="E566">
            <v>0</v>
          </cell>
        </row>
        <row r="567">
          <cell r="D567" t="str">
            <v>заявка на 2015 год</v>
          </cell>
          <cell r="E567">
            <v>0</v>
          </cell>
        </row>
        <row r="568">
          <cell r="C568" t="str">
            <v>Число пролеченных больных (законченных случаев) по статистическим данным (формы 47, 62)</v>
          </cell>
          <cell r="D568" t="str">
            <v>2013 год</v>
          </cell>
          <cell r="E568">
            <v>0</v>
          </cell>
        </row>
        <row r="569">
          <cell r="D569" t="str">
            <v>4 месяца 2014 года</v>
          </cell>
          <cell r="E569">
            <v>0</v>
          </cell>
        </row>
        <row r="570">
          <cell r="D570" t="str">
            <v>заявка на 2015 год</v>
          </cell>
          <cell r="E570">
            <v>0</v>
          </cell>
        </row>
        <row r="571">
          <cell r="C571" t="str">
            <v xml:space="preserve">Число пролеченных больных (законченных случаев) по счетам оплаченным и принятым к оплате </v>
          </cell>
          <cell r="D571" t="str">
            <v>2013 год</v>
          </cell>
          <cell r="E571">
            <v>0</v>
          </cell>
        </row>
        <row r="572">
          <cell r="D572" t="str">
            <v>Утв-но в ТПГГ на 2014 год</v>
          </cell>
          <cell r="E572">
            <v>0</v>
          </cell>
        </row>
        <row r="573">
          <cell r="D573" t="str">
            <v>4 месяца 2014 года</v>
          </cell>
          <cell r="E573">
            <v>0</v>
          </cell>
        </row>
        <row r="574">
          <cell r="D574" t="str">
            <v>заявка на 2015 год</v>
          </cell>
          <cell r="E574">
            <v>0</v>
          </cell>
        </row>
        <row r="575">
          <cell r="C575" t="str">
            <v>Среднегодовая занятость койки по статистическим данным (дней)</v>
          </cell>
          <cell r="D575" t="str">
            <v>2013 год</v>
          </cell>
          <cell r="E575">
            <v>0</v>
          </cell>
        </row>
        <row r="576">
          <cell r="D576" t="str">
            <v>4 месяца 2014 года</v>
          </cell>
          <cell r="E576">
            <v>0</v>
          </cell>
        </row>
        <row r="577">
          <cell r="D577" t="str">
            <v>заявка на 2015 год</v>
          </cell>
          <cell r="E577">
            <v>0</v>
          </cell>
        </row>
        <row r="578">
          <cell r="C578" t="str">
            <v>Среднегодовая занятость койки по счетам оплаченным и принятым к оплате (дней)</v>
          </cell>
          <cell r="D578" t="str">
            <v>2013 год</v>
          </cell>
          <cell r="E578">
            <v>0</v>
          </cell>
        </row>
        <row r="579">
          <cell r="D579" t="str">
            <v>4 месяца 2014 года</v>
          </cell>
          <cell r="E579">
            <v>0</v>
          </cell>
        </row>
        <row r="580">
          <cell r="D580" t="str">
            <v>заявка на 2015 год</v>
          </cell>
          <cell r="E580">
            <v>0</v>
          </cell>
        </row>
        <row r="581">
          <cell r="E581">
            <v>0</v>
          </cell>
        </row>
        <row r="582">
          <cell r="C582" t="str">
            <v>Средняя длительность пребывания 1-ого больного по статистическим данным  (дней)</v>
          </cell>
          <cell r="D582" t="str">
            <v>2013 год</v>
          </cell>
          <cell r="E582">
            <v>0</v>
          </cell>
        </row>
        <row r="583">
          <cell r="D583" t="str">
            <v>4 месяца 2014 года</v>
          </cell>
          <cell r="E583">
            <v>0</v>
          </cell>
        </row>
        <row r="584">
          <cell r="D584" t="str">
            <v>заявка на 2015 год</v>
          </cell>
          <cell r="E584">
            <v>0</v>
          </cell>
        </row>
        <row r="585">
          <cell r="C585" t="str">
            <v>Средняя длительность пребывания 1-ого больного по счетам оплаченным и принятым к оплате (дней)</v>
          </cell>
          <cell r="D585" t="str">
            <v>2013 год</v>
          </cell>
          <cell r="E585">
            <v>0</v>
          </cell>
        </row>
        <row r="586">
          <cell r="D586" t="str">
            <v>4 месяца 2014 года</v>
          </cell>
          <cell r="E586">
            <v>0</v>
          </cell>
        </row>
        <row r="587">
          <cell r="D587" t="str">
            <v>заявка на 2015 год</v>
          </cell>
          <cell r="E587">
            <v>0</v>
          </cell>
        </row>
        <row r="588">
          <cell r="C588" t="str">
            <v>Среднегодовое количество коек круглосуточного пребывания</v>
          </cell>
          <cell r="D588" t="str">
            <v>2013 год</v>
          </cell>
          <cell r="E588">
            <v>0</v>
          </cell>
        </row>
        <row r="589">
          <cell r="D589" t="str">
            <v>4 месяца 2014 года</v>
          </cell>
          <cell r="E589">
            <v>0</v>
          </cell>
        </row>
        <row r="590">
          <cell r="D590" t="str">
            <v>заявка на 2015 год</v>
          </cell>
          <cell r="E590">
            <v>0</v>
          </cell>
        </row>
        <row r="591">
          <cell r="C591" t="str">
            <v>Число койко-дней по статистическим данным (формы 47, 62)</v>
          </cell>
          <cell r="D591" t="str">
            <v>2013 год</v>
          </cell>
          <cell r="E591">
            <v>0</v>
          </cell>
        </row>
        <row r="592">
          <cell r="D592" t="str">
            <v>4 месяца 2014 года</v>
          </cell>
          <cell r="E592">
            <v>0</v>
          </cell>
        </row>
        <row r="593">
          <cell r="D593" t="str">
            <v>заявка на 2015 год</v>
          </cell>
          <cell r="E593">
            <v>0</v>
          </cell>
        </row>
        <row r="594">
          <cell r="C594" t="str">
            <v xml:space="preserve">Число койко-дней по счетам оплаченным и принятым к оплате </v>
          </cell>
          <cell r="D594" t="str">
            <v>2013 год</v>
          </cell>
          <cell r="E594">
            <v>0</v>
          </cell>
        </row>
        <row r="595">
          <cell r="D595" t="str">
            <v>4 месяца 2014 года</v>
          </cell>
          <cell r="E595">
            <v>0</v>
          </cell>
        </row>
        <row r="596">
          <cell r="D596" t="str">
            <v>заявка на 2015 год</v>
          </cell>
          <cell r="E596">
            <v>0</v>
          </cell>
        </row>
        <row r="597">
          <cell r="C597" t="str">
            <v>Число пролеченных больных (законченных случаев) по статистическим данным (формы 47, 62)</v>
          </cell>
          <cell r="D597" t="str">
            <v>2013 год</v>
          </cell>
          <cell r="E597">
            <v>0</v>
          </cell>
        </row>
        <row r="598">
          <cell r="D598" t="str">
            <v>4 месяца 2014 года</v>
          </cell>
          <cell r="E598">
            <v>0</v>
          </cell>
        </row>
        <row r="599">
          <cell r="D599" t="str">
            <v>заявка на 2015 год</v>
          </cell>
          <cell r="E599">
            <v>0</v>
          </cell>
        </row>
        <row r="600">
          <cell r="C600" t="str">
            <v xml:space="preserve">Число пролеченных больных (законченных случаев) по счетам оплаченным и принятым к оплате </v>
          </cell>
          <cell r="D600" t="str">
            <v>2013 год</v>
          </cell>
          <cell r="E600">
            <v>0</v>
          </cell>
        </row>
        <row r="601">
          <cell r="D601" t="str">
            <v>Утв-но в ТПГГ на 2014 год</v>
          </cell>
          <cell r="E601">
            <v>0</v>
          </cell>
        </row>
        <row r="602">
          <cell r="D602" t="str">
            <v>4 месяца 2014 года</v>
          </cell>
          <cell r="E602">
            <v>0</v>
          </cell>
        </row>
        <row r="603">
          <cell r="D603" t="str">
            <v>заявка на 2015 год</v>
          </cell>
          <cell r="E603">
            <v>0</v>
          </cell>
        </row>
        <row r="604">
          <cell r="C604" t="str">
            <v>Среднегодовая занятость койки по статистическим данным (дней)</v>
          </cell>
          <cell r="D604" t="str">
            <v>2013 год</v>
          </cell>
          <cell r="E604">
            <v>0</v>
          </cell>
        </row>
        <row r="605">
          <cell r="D605" t="str">
            <v>4 месяца 2014 года</v>
          </cell>
          <cell r="E605">
            <v>0</v>
          </cell>
        </row>
        <row r="606">
          <cell r="D606" t="str">
            <v>заявка на 2015 год</v>
          </cell>
          <cell r="E606">
            <v>0</v>
          </cell>
        </row>
        <row r="607">
          <cell r="C607" t="str">
            <v>Среднегодовая занятость койки по счетам оплаченным и принятым к оплате (дней)</v>
          </cell>
          <cell r="D607" t="str">
            <v>2013 год</v>
          </cell>
          <cell r="E607">
            <v>0</v>
          </cell>
        </row>
        <row r="608">
          <cell r="D608" t="str">
            <v>4 месяца 2014 года</v>
          </cell>
          <cell r="E608">
            <v>0</v>
          </cell>
        </row>
        <row r="609">
          <cell r="D609" t="str">
            <v>заявка на 2015 год</v>
          </cell>
          <cell r="E609">
            <v>0</v>
          </cell>
        </row>
        <row r="610">
          <cell r="E610">
            <v>0</v>
          </cell>
        </row>
        <row r="611">
          <cell r="C611" t="str">
            <v>Средняя длительность пребывания 1-ого больного по статистическим данным  (дней)</v>
          </cell>
          <cell r="D611" t="str">
            <v>2013 год</v>
          </cell>
          <cell r="E611">
            <v>0</v>
          </cell>
        </row>
        <row r="612">
          <cell r="D612" t="str">
            <v>4 месяца 2014 года</v>
          </cell>
          <cell r="E612">
            <v>0</v>
          </cell>
        </row>
        <row r="613">
          <cell r="D613" t="str">
            <v>заявка на 2015 год</v>
          </cell>
          <cell r="E613">
            <v>0</v>
          </cell>
        </row>
        <row r="614">
          <cell r="C614" t="str">
            <v>Средняя длительность пребывания 1-ого больного по счетам оплаченным и принятым к оплате (дней)</v>
          </cell>
          <cell r="D614" t="str">
            <v>2013 год</v>
          </cell>
          <cell r="E614">
            <v>0</v>
          </cell>
        </row>
        <row r="615">
          <cell r="D615" t="str">
            <v>4 месяца 2014 года</v>
          </cell>
          <cell r="E615">
            <v>0</v>
          </cell>
        </row>
        <row r="616">
          <cell r="D616" t="str">
            <v>заявка на 2015 год</v>
          </cell>
          <cell r="E616">
            <v>0</v>
          </cell>
        </row>
        <row r="617">
          <cell r="C617" t="str">
            <v>Среднегодовое количество коек круглосуточного пребывания</v>
          </cell>
          <cell r="D617" t="str">
            <v>2013 год</v>
          </cell>
          <cell r="E617">
            <v>0</v>
          </cell>
        </row>
        <row r="618">
          <cell r="D618" t="str">
            <v>4 месяца 2014 года</v>
          </cell>
          <cell r="E618">
            <v>0</v>
          </cell>
        </row>
        <row r="619">
          <cell r="D619" t="str">
            <v>заявка на 2015 год</v>
          </cell>
          <cell r="E619">
            <v>0</v>
          </cell>
        </row>
        <row r="620">
          <cell r="C620" t="str">
            <v>Число койко-дней по статистическим данным (формы 47, 62)</v>
          </cell>
          <cell r="D620" t="str">
            <v>2013 год</v>
          </cell>
          <cell r="E620">
            <v>0</v>
          </cell>
        </row>
        <row r="621">
          <cell r="D621" t="str">
            <v>4 месяца 2014 года</v>
          </cell>
          <cell r="E621">
            <v>0</v>
          </cell>
        </row>
        <row r="622">
          <cell r="D622" t="str">
            <v>заявка на 2015 год</v>
          </cell>
          <cell r="E622">
            <v>0</v>
          </cell>
        </row>
        <row r="623">
          <cell r="C623" t="str">
            <v xml:space="preserve">Число койко-дней по счетам оплаченным и принятым к оплате </v>
          </cell>
          <cell r="D623" t="str">
            <v>2013 год</v>
          </cell>
          <cell r="E623">
            <v>0</v>
          </cell>
        </row>
        <row r="624">
          <cell r="D624" t="str">
            <v>4 месяца 2014 года</v>
          </cell>
          <cell r="E624">
            <v>0</v>
          </cell>
        </row>
        <row r="625">
          <cell r="D625" t="str">
            <v>заявка на 2015 год</v>
          </cell>
          <cell r="E625">
            <v>0</v>
          </cell>
        </row>
        <row r="626">
          <cell r="C626" t="str">
            <v>Число пролеченных больных (законченных случаев) по статистическим данным (формы 47, 62)</v>
          </cell>
          <cell r="D626" t="str">
            <v>2013 год</v>
          </cell>
          <cell r="E626">
            <v>0</v>
          </cell>
        </row>
        <row r="627">
          <cell r="D627" t="str">
            <v>4 месяца 2014 года</v>
          </cell>
          <cell r="E627">
            <v>0</v>
          </cell>
        </row>
        <row r="628">
          <cell r="D628" t="str">
            <v>заявка на 2015 год</v>
          </cell>
          <cell r="E628">
            <v>0</v>
          </cell>
        </row>
        <row r="629">
          <cell r="C629" t="str">
            <v xml:space="preserve">Число пролеченных больных (законченных случаев) по счетам оплаченным и принятым к оплате </v>
          </cell>
          <cell r="D629" t="str">
            <v>2013 год</v>
          </cell>
          <cell r="E629">
            <v>0</v>
          </cell>
        </row>
        <row r="630">
          <cell r="D630" t="str">
            <v>Утв-но в ТПГГ на 2014 год</v>
          </cell>
          <cell r="E630">
            <v>0</v>
          </cell>
        </row>
        <row r="631">
          <cell r="D631" t="str">
            <v>4 месяца 2014 года</v>
          </cell>
          <cell r="E631">
            <v>0</v>
          </cell>
        </row>
        <row r="632">
          <cell r="D632" t="str">
            <v>заявка на 2015 год</v>
          </cell>
          <cell r="E632">
            <v>0</v>
          </cell>
        </row>
        <row r="633">
          <cell r="C633" t="str">
            <v>Среднегодовая занятость койки по статистическим данным (дней)</v>
          </cell>
          <cell r="D633" t="str">
            <v>2013 год</v>
          </cell>
          <cell r="E633">
            <v>0</v>
          </cell>
        </row>
        <row r="634">
          <cell r="D634" t="str">
            <v>4 месяца 2014 года</v>
          </cell>
          <cell r="E634">
            <v>0</v>
          </cell>
        </row>
        <row r="635">
          <cell r="D635" t="str">
            <v>заявка на 2015 год</v>
          </cell>
          <cell r="E635">
            <v>0</v>
          </cell>
        </row>
        <row r="636">
          <cell r="C636" t="str">
            <v>Среднегодовая занятость койки по счетам оплаченным и принятым к оплате (дней)</v>
          </cell>
          <cell r="D636" t="str">
            <v>2013 год</v>
          </cell>
          <cell r="E636">
            <v>0</v>
          </cell>
        </row>
        <row r="637">
          <cell r="D637" t="str">
            <v>4 месяца 2014 года</v>
          </cell>
          <cell r="E637">
            <v>0</v>
          </cell>
        </row>
        <row r="638">
          <cell r="D638" t="str">
            <v>заявка на 2015 год</v>
          </cell>
          <cell r="E638">
            <v>0</v>
          </cell>
        </row>
        <row r="639">
          <cell r="E639">
            <v>0</v>
          </cell>
        </row>
        <row r="640">
          <cell r="C640" t="str">
            <v>Средняя длительность пребывания 1-ого больного по статистическим данным  (дней)</v>
          </cell>
          <cell r="D640" t="str">
            <v>2013 год</v>
          </cell>
          <cell r="E640">
            <v>0</v>
          </cell>
        </row>
        <row r="641">
          <cell r="D641" t="str">
            <v>4 месяца 2014 года</v>
          </cell>
          <cell r="E641">
            <v>0</v>
          </cell>
        </row>
        <row r="642">
          <cell r="D642" t="str">
            <v>заявка на 2015 год</v>
          </cell>
          <cell r="E642">
            <v>0</v>
          </cell>
        </row>
        <row r="643">
          <cell r="C643" t="str">
            <v>Средняя длительность пребывания 1-ого больного по счетам оплаченным и принятым к оплате (дней)</v>
          </cell>
          <cell r="D643" t="str">
            <v>2013 год</v>
          </cell>
          <cell r="E643">
            <v>0</v>
          </cell>
        </row>
        <row r="644">
          <cell r="D644" t="str">
            <v>4 месяца 2014 года</v>
          </cell>
          <cell r="E644">
            <v>0</v>
          </cell>
        </row>
        <row r="645">
          <cell r="D645" t="str">
            <v>заявка на 2015 год</v>
          </cell>
          <cell r="E645">
            <v>0</v>
          </cell>
        </row>
        <row r="646">
          <cell r="C646" t="str">
            <v>Среднегодовое количество коек круглосуточного пребывания</v>
          </cell>
          <cell r="D646" t="str">
            <v>2013 год</v>
          </cell>
          <cell r="E646">
            <v>0</v>
          </cell>
        </row>
        <row r="647">
          <cell r="D647" t="str">
            <v>4 месяца 2014 года</v>
          </cell>
          <cell r="E647">
            <v>0</v>
          </cell>
        </row>
        <row r="648">
          <cell r="D648" t="str">
            <v>заявка на 2015 год</v>
          </cell>
          <cell r="E648">
            <v>0</v>
          </cell>
        </row>
        <row r="649">
          <cell r="C649" t="str">
            <v>Число койко-дней по статистическим данным (формы 47, 62)</v>
          </cell>
          <cell r="D649" t="str">
            <v>2013 год</v>
          </cell>
          <cell r="E649">
            <v>0</v>
          </cell>
        </row>
        <row r="650">
          <cell r="D650" t="str">
            <v>4 месяца 2014 года</v>
          </cell>
          <cell r="E650">
            <v>0</v>
          </cell>
        </row>
        <row r="651">
          <cell r="D651" t="str">
            <v>заявка на 2015 год</v>
          </cell>
          <cell r="E651">
            <v>0</v>
          </cell>
        </row>
        <row r="652">
          <cell r="C652" t="str">
            <v xml:space="preserve">Число койко-дней по счетам оплаченным и принятым к оплате </v>
          </cell>
          <cell r="D652" t="str">
            <v>2013 год</v>
          </cell>
          <cell r="E652">
            <v>0</v>
          </cell>
        </row>
        <row r="653">
          <cell r="D653" t="str">
            <v>4 месяца 2014 года</v>
          </cell>
          <cell r="E653">
            <v>0</v>
          </cell>
        </row>
        <row r="654">
          <cell r="D654" t="str">
            <v>заявка на 2015 год</v>
          </cell>
          <cell r="E654">
            <v>0</v>
          </cell>
        </row>
        <row r="655">
          <cell r="C655" t="str">
            <v>Число пролеченных больных (законченных случаев) по статистическим данным (формы 47, 62)</v>
          </cell>
          <cell r="D655" t="str">
            <v>2013 год</v>
          </cell>
          <cell r="E655">
            <v>0</v>
          </cell>
        </row>
        <row r="656">
          <cell r="D656" t="str">
            <v>4 месяца 2014 года</v>
          </cell>
          <cell r="E656">
            <v>0</v>
          </cell>
        </row>
        <row r="657">
          <cell r="D657" t="str">
            <v>заявка на 2015 год</v>
          </cell>
          <cell r="E657">
            <v>0</v>
          </cell>
        </row>
        <row r="658">
          <cell r="C658" t="str">
            <v xml:space="preserve">Число пролеченных больных (законченных случаев) по счетам оплаченным и принятым к оплате </v>
          </cell>
          <cell r="D658" t="str">
            <v>2013 год</v>
          </cell>
          <cell r="E658">
            <v>0</v>
          </cell>
        </row>
        <row r="659">
          <cell r="D659" t="str">
            <v>Утв-но в ТПГГ на 2014 год</v>
          </cell>
          <cell r="E659">
            <v>0</v>
          </cell>
        </row>
        <row r="660">
          <cell r="D660" t="str">
            <v>4 месяца 2014 года</v>
          </cell>
          <cell r="E660">
            <v>0</v>
          </cell>
        </row>
        <row r="661">
          <cell r="D661" t="str">
            <v>заявка на 2015 год</v>
          </cell>
          <cell r="E661">
            <v>0</v>
          </cell>
        </row>
        <row r="662">
          <cell r="C662" t="str">
            <v>Среднегодовая занятость койки по статистическим данным (дней)</v>
          </cell>
          <cell r="D662" t="str">
            <v>2013 год</v>
          </cell>
          <cell r="E662">
            <v>0</v>
          </cell>
        </row>
        <row r="663">
          <cell r="D663" t="str">
            <v>4 месяца 2014 года</v>
          </cell>
          <cell r="E663">
            <v>0</v>
          </cell>
        </row>
        <row r="664">
          <cell r="D664" t="str">
            <v>заявка на 2015 год</v>
          </cell>
          <cell r="E664">
            <v>0</v>
          </cell>
        </row>
        <row r="665">
          <cell r="C665" t="str">
            <v>Среднегодовая занятость койки по счетам оплаченным и принятым к оплате (дней)</v>
          </cell>
          <cell r="D665" t="str">
            <v>2013 год</v>
          </cell>
          <cell r="E665">
            <v>0</v>
          </cell>
        </row>
        <row r="666">
          <cell r="D666" t="str">
            <v>4 месяца 2014 года</v>
          </cell>
          <cell r="E666">
            <v>0</v>
          </cell>
        </row>
        <row r="667">
          <cell r="D667" t="str">
            <v>заявка на 2015 год</v>
          </cell>
          <cell r="E667">
            <v>0</v>
          </cell>
        </row>
        <row r="668">
          <cell r="E668">
            <v>0</v>
          </cell>
        </row>
        <row r="669">
          <cell r="C669" t="str">
            <v>Средняя длительность пребывания 1-ого больного по статистическим данным  (дней)</v>
          </cell>
          <cell r="D669" t="str">
            <v>2013 год</v>
          </cell>
          <cell r="E669">
            <v>0</v>
          </cell>
        </row>
        <row r="670">
          <cell r="D670" t="str">
            <v>4 месяца 2014 года</v>
          </cell>
          <cell r="E670">
            <v>0</v>
          </cell>
        </row>
        <row r="671">
          <cell r="D671" t="str">
            <v>заявка на 2015 год</v>
          </cell>
          <cell r="E671">
            <v>0</v>
          </cell>
        </row>
        <row r="672">
          <cell r="C672" t="str">
            <v>Средняя длительность пребывания 1-ого больного по счетам оплаченным и принятым к оплате (дней)</v>
          </cell>
          <cell r="D672" t="str">
            <v>2013 год</v>
          </cell>
          <cell r="E672">
            <v>0</v>
          </cell>
        </row>
        <row r="673">
          <cell r="D673" t="str">
            <v>4 месяца 2014 года</v>
          </cell>
          <cell r="E673">
            <v>0</v>
          </cell>
        </row>
        <row r="674">
          <cell r="D674" t="str">
            <v>заявка на 2015 год</v>
          </cell>
          <cell r="E674">
            <v>0</v>
          </cell>
        </row>
        <row r="675">
          <cell r="C675" t="str">
            <v>Среднегодовое количество коек круглосуточного пребывания</v>
          </cell>
          <cell r="D675" t="str">
            <v>2013 год</v>
          </cell>
          <cell r="E675">
            <v>0</v>
          </cell>
        </row>
        <row r="676">
          <cell r="D676" t="str">
            <v>4 месяца 2014 года</v>
          </cell>
          <cell r="E676">
            <v>0</v>
          </cell>
        </row>
        <row r="677">
          <cell r="D677" t="str">
            <v>заявка на 2015 год</v>
          </cell>
          <cell r="E677">
            <v>0</v>
          </cell>
        </row>
        <row r="678">
          <cell r="C678" t="str">
            <v>Число койко-дней по статистическим данным (формы 47, 62)</v>
          </cell>
          <cell r="D678" t="str">
            <v>2013 год</v>
          </cell>
          <cell r="E678">
            <v>0</v>
          </cell>
        </row>
        <row r="679">
          <cell r="D679" t="str">
            <v>4 месяца 2014 года</v>
          </cell>
          <cell r="E679">
            <v>0</v>
          </cell>
        </row>
        <row r="680">
          <cell r="D680" t="str">
            <v>заявка на 2015 год</v>
          </cell>
          <cell r="E680">
            <v>0</v>
          </cell>
        </row>
        <row r="681">
          <cell r="C681" t="str">
            <v xml:space="preserve">Число койко-дней по счетам оплаченным и принятым к оплате </v>
          </cell>
          <cell r="D681" t="str">
            <v>2013 год</v>
          </cell>
          <cell r="E681">
            <v>0</v>
          </cell>
        </row>
        <row r="682">
          <cell r="D682" t="str">
            <v>4 месяца 2014 года</v>
          </cell>
          <cell r="E682">
            <v>0</v>
          </cell>
        </row>
        <row r="683">
          <cell r="D683" t="str">
            <v>заявка на 2015 год</v>
          </cell>
          <cell r="E683">
            <v>0</v>
          </cell>
        </row>
        <row r="684">
          <cell r="C684" t="str">
            <v>Число пролеченных больных (законченных случаев) по статистическим данным (формы 47, 62)</v>
          </cell>
          <cell r="D684" t="str">
            <v>2013 год</v>
          </cell>
          <cell r="E684">
            <v>0</v>
          </cell>
        </row>
        <row r="685">
          <cell r="D685" t="str">
            <v>4 месяца 2014 года</v>
          </cell>
          <cell r="E685">
            <v>0</v>
          </cell>
        </row>
        <row r="686">
          <cell r="D686" t="str">
            <v>заявка на 2015 год</v>
          </cell>
          <cell r="E686">
            <v>0</v>
          </cell>
        </row>
        <row r="687">
          <cell r="C687" t="str">
            <v xml:space="preserve">Число пролеченных больных (законченных случаев) по счетам оплаченным и принятым к оплате </v>
          </cell>
          <cell r="D687" t="str">
            <v>2013 год</v>
          </cell>
          <cell r="E687">
            <v>0</v>
          </cell>
        </row>
        <row r="688">
          <cell r="D688" t="str">
            <v>Утв-но в ТПГГ на 2014 год</v>
          </cell>
          <cell r="E688">
            <v>0</v>
          </cell>
        </row>
        <row r="689">
          <cell r="D689" t="str">
            <v>4 месяца 2014 года</v>
          </cell>
          <cell r="E689">
            <v>0</v>
          </cell>
        </row>
        <row r="690">
          <cell r="D690" t="str">
            <v>заявка на 2015 год</v>
          </cell>
          <cell r="E690">
            <v>0</v>
          </cell>
        </row>
        <row r="691">
          <cell r="C691" t="str">
            <v>Среднегодовая занятость койки по статистическим данным (дней)</v>
          </cell>
          <cell r="D691" t="str">
            <v>2013 год</v>
          </cell>
          <cell r="E691">
            <v>0</v>
          </cell>
        </row>
        <row r="692">
          <cell r="D692" t="str">
            <v>4 месяца 2014 года</v>
          </cell>
          <cell r="E692">
            <v>0</v>
          </cell>
        </row>
        <row r="693">
          <cell r="D693" t="str">
            <v>заявка на 2015 год</v>
          </cell>
          <cell r="E693">
            <v>0</v>
          </cell>
        </row>
        <row r="694">
          <cell r="C694" t="str">
            <v>Среднегодовая занятость койки по счетам оплаченным и принятым к оплате (дней)</v>
          </cell>
          <cell r="D694" t="str">
            <v>2013 год</v>
          </cell>
          <cell r="E694">
            <v>0</v>
          </cell>
        </row>
        <row r="695">
          <cell r="D695" t="str">
            <v>4 месяца 2014 года</v>
          </cell>
          <cell r="E695">
            <v>0</v>
          </cell>
        </row>
        <row r="696">
          <cell r="D696" t="str">
            <v>заявка на 2015 год</v>
          </cell>
          <cell r="E696">
            <v>0</v>
          </cell>
        </row>
        <row r="697">
          <cell r="E697">
            <v>0</v>
          </cell>
        </row>
        <row r="698">
          <cell r="C698" t="str">
            <v>Средняя длительность пребывания 1-ого больного по статистическим данным  (дней)</v>
          </cell>
          <cell r="D698" t="str">
            <v>2013 год</v>
          </cell>
          <cell r="E698">
            <v>0</v>
          </cell>
        </row>
        <row r="699">
          <cell r="D699" t="str">
            <v>4 месяца 2014 года</v>
          </cell>
          <cell r="E699">
            <v>0</v>
          </cell>
        </row>
        <row r="700">
          <cell r="D700" t="str">
            <v>заявка на 2015 год</v>
          </cell>
          <cell r="E700">
            <v>0</v>
          </cell>
        </row>
        <row r="701">
          <cell r="C701" t="str">
            <v>Средняя длительность пребывания 1-ого больного по счетам оплаченным и принятым к оплате (дней)</v>
          </cell>
          <cell r="D701" t="str">
            <v>2013 год</v>
          </cell>
          <cell r="E701">
            <v>0</v>
          </cell>
        </row>
        <row r="702">
          <cell r="D702" t="str">
            <v>4 месяца 2014 года</v>
          </cell>
          <cell r="E702">
            <v>0</v>
          </cell>
        </row>
        <row r="703">
          <cell r="D703" t="str">
            <v>заявка на 2015 год</v>
          </cell>
          <cell r="E703">
            <v>0</v>
          </cell>
        </row>
        <row r="704">
          <cell r="C704" t="str">
            <v>Среднегодовое количество коек круглосуточного пребывания</v>
          </cell>
          <cell r="D704" t="str">
            <v>2013 год</v>
          </cell>
          <cell r="E704">
            <v>0</v>
          </cell>
        </row>
        <row r="705">
          <cell r="D705" t="str">
            <v>4 месяца 2014 года</v>
          </cell>
          <cell r="E705">
            <v>0</v>
          </cell>
        </row>
        <row r="706">
          <cell r="D706" t="str">
            <v>заявка на 2015 год</v>
          </cell>
          <cell r="E706">
            <v>0</v>
          </cell>
        </row>
        <row r="707">
          <cell r="C707" t="str">
            <v>Число койко-дней по статистическим данным (формы 47, 62)</v>
          </cell>
          <cell r="D707" t="str">
            <v>2013 год</v>
          </cell>
          <cell r="E707">
            <v>0</v>
          </cell>
        </row>
        <row r="708">
          <cell r="D708" t="str">
            <v>4 месяца 2014 года</v>
          </cell>
          <cell r="E708">
            <v>0</v>
          </cell>
        </row>
        <row r="709">
          <cell r="D709" t="str">
            <v>заявка на 2015 год</v>
          </cell>
          <cell r="E709">
            <v>0</v>
          </cell>
        </row>
        <row r="710">
          <cell r="C710" t="str">
            <v xml:space="preserve">Число койко-дней по счетам оплаченным и принятым к оплате </v>
          </cell>
          <cell r="D710" t="str">
            <v>2013 год</v>
          </cell>
          <cell r="E710">
            <v>0</v>
          </cell>
        </row>
        <row r="711">
          <cell r="D711" t="str">
            <v>4 месяца 2014 года</v>
          </cell>
          <cell r="E711">
            <v>0</v>
          </cell>
        </row>
        <row r="712">
          <cell r="D712" t="str">
            <v>заявка на 2015 год</v>
          </cell>
          <cell r="E712">
            <v>0</v>
          </cell>
        </row>
        <row r="713">
          <cell r="C713" t="str">
            <v>Число пролеченных больных (законченных случаев) по статистическим данным (формы 47, 62)</v>
          </cell>
          <cell r="D713" t="str">
            <v>2013 год</v>
          </cell>
          <cell r="E713">
            <v>0</v>
          </cell>
        </row>
        <row r="714">
          <cell r="D714" t="str">
            <v>4 месяца 2014 года</v>
          </cell>
          <cell r="E714">
            <v>0</v>
          </cell>
        </row>
        <row r="715">
          <cell r="D715" t="str">
            <v>заявка на 2015 год</v>
          </cell>
          <cell r="E715">
            <v>0</v>
          </cell>
        </row>
        <row r="716">
          <cell r="C716" t="str">
            <v xml:space="preserve">Число пролеченных больных (законченных случаев) по счетам оплаченным и принятым к оплате </v>
          </cell>
          <cell r="D716" t="str">
            <v>2013 год</v>
          </cell>
          <cell r="E716">
            <v>0</v>
          </cell>
        </row>
        <row r="717">
          <cell r="D717" t="str">
            <v>Утв-но в ТПГГ на 2014 год</v>
          </cell>
          <cell r="E717">
            <v>0</v>
          </cell>
        </row>
        <row r="718">
          <cell r="D718" t="str">
            <v>4 месяца 2014 года</v>
          </cell>
          <cell r="E718">
            <v>0</v>
          </cell>
        </row>
        <row r="719">
          <cell r="D719" t="str">
            <v>заявка на 2015 год</v>
          </cell>
          <cell r="E719">
            <v>0</v>
          </cell>
        </row>
        <row r="720">
          <cell r="C720" t="str">
            <v>Среднегодовая занятость койки по статистическим данным (дней)</v>
          </cell>
          <cell r="D720" t="str">
            <v>2013 год</v>
          </cell>
          <cell r="E720">
            <v>0</v>
          </cell>
        </row>
        <row r="721">
          <cell r="D721" t="str">
            <v>4 месяца 2014 года</v>
          </cell>
          <cell r="E721">
            <v>0</v>
          </cell>
        </row>
        <row r="722">
          <cell r="D722" t="str">
            <v>заявка на 2015 год</v>
          </cell>
          <cell r="E722">
            <v>0</v>
          </cell>
        </row>
        <row r="723">
          <cell r="C723" t="str">
            <v>Среднегодовая занятость койки по счетам оплаченным и принятым к оплате (дней)</v>
          </cell>
          <cell r="D723" t="str">
            <v>2013 год</v>
          </cell>
          <cell r="E723">
            <v>0</v>
          </cell>
        </row>
        <row r="724">
          <cell r="D724" t="str">
            <v>4 месяца 2014 года</v>
          </cell>
          <cell r="E724">
            <v>0</v>
          </cell>
        </row>
        <row r="725">
          <cell r="D725" t="str">
            <v>заявка на 2015 год</v>
          </cell>
          <cell r="E725">
            <v>0</v>
          </cell>
        </row>
        <row r="726">
          <cell r="E726">
            <v>0</v>
          </cell>
        </row>
        <row r="727">
          <cell r="C727" t="str">
            <v>Средняя длительность пребывания 1-ого больного по статистическим данным  (дней)</v>
          </cell>
          <cell r="D727" t="str">
            <v>2013 год</v>
          </cell>
          <cell r="E727">
            <v>0</v>
          </cell>
        </row>
        <row r="728">
          <cell r="D728" t="str">
            <v>4 месяца 2014 года</v>
          </cell>
          <cell r="E728">
            <v>0</v>
          </cell>
        </row>
        <row r="729">
          <cell r="D729" t="str">
            <v>заявка на 2015 год</v>
          </cell>
          <cell r="E729">
            <v>0</v>
          </cell>
        </row>
        <row r="730">
          <cell r="C730" t="str">
            <v>Средняя длительность пребывания 1-ого больного по счетам оплаченным и принятым к оплате (дней)</v>
          </cell>
          <cell r="D730" t="str">
            <v>2013 год</v>
          </cell>
          <cell r="E730">
            <v>0</v>
          </cell>
        </row>
        <row r="731">
          <cell r="D731" t="str">
            <v>4 месяца 2014 года</v>
          </cell>
          <cell r="E731">
            <v>0</v>
          </cell>
        </row>
        <row r="732">
          <cell r="D732" t="str">
            <v>заявка на 2015 год</v>
          </cell>
          <cell r="E732">
            <v>0</v>
          </cell>
        </row>
        <row r="733">
          <cell r="C733" t="str">
            <v>Среднегодовое количество коек круглосуточного пребывания</v>
          </cell>
          <cell r="D733" t="str">
            <v>2013 год</v>
          </cell>
          <cell r="E733">
            <v>0</v>
          </cell>
        </row>
        <row r="734">
          <cell r="D734" t="str">
            <v>4 месяца 2014 года</v>
          </cell>
          <cell r="E734">
            <v>0</v>
          </cell>
        </row>
        <row r="735">
          <cell r="D735" t="str">
            <v>заявка на 2015 год</v>
          </cell>
          <cell r="E735">
            <v>0</v>
          </cell>
        </row>
        <row r="736">
          <cell r="C736" t="str">
            <v>Число койко-дней по статистическим данным (формы 47, 62)</v>
          </cell>
          <cell r="D736" t="str">
            <v>2013 год</v>
          </cell>
          <cell r="E736">
            <v>0</v>
          </cell>
        </row>
        <row r="737">
          <cell r="D737" t="str">
            <v>4 месяца 2014 года</v>
          </cell>
          <cell r="E737">
            <v>0</v>
          </cell>
        </row>
        <row r="738">
          <cell r="D738" t="str">
            <v>заявка на 2015 год</v>
          </cell>
          <cell r="E738">
            <v>0</v>
          </cell>
        </row>
        <row r="739">
          <cell r="C739" t="str">
            <v xml:space="preserve">Число койко-дней по счетам оплаченным и принятым к оплате </v>
          </cell>
          <cell r="D739" t="str">
            <v>2013 год</v>
          </cell>
          <cell r="E739">
            <v>0</v>
          </cell>
        </row>
        <row r="740">
          <cell r="D740" t="str">
            <v>4 месяца 2014 года</v>
          </cell>
          <cell r="E740">
            <v>0</v>
          </cell>
        </row>
        <row r="741">
          <cell r="D741" t="str">
            <v>заявка на 2015 год</v>
          </cell>
          <cell r="E741">
            <v>0</v>
          </cell>
        </row>
        <row r="742">
          <cell r="C742" t="str">
            <v>Число пролеченных больных (законченных случаев) по статистическим данным (формы 47, 62)</v>
          </cell>
          <cell r="D742" t="str">
            <v>2013 год</v>
          </cell>
          <cell r="E742">
            <v>0</v>
          </cell>
        </row>
        <row r="743">
          <cell r="D743" t="str">
            <v>4 месяца 2014 года</v>
          </cell>
          <cell r="E743">
            <v>0</v>
          </cell>
        </row>
        <row r="744">
          <cell r="D744" t="str">
            <v>заявка на 2015 год</v>
          </cell>
          <cell r="E744">
            <v>0</v>
          </cell>
        </row>
        <row r="745">
          <cell r="C745" t="str">
            <v xml:space="preserve">Число пролеченных больных (законченных случаев) по счетам оплаченным и принятым к оплате </v>
          </cell>
          <cell r="D745" t="str">
            <v>2013 год</v>
          </cell>
          <cell r="E745">
            <v>0</v>
          </cell>
        </row>
        <row r="746">
          <cell r="D746" t="str">
            <v>Утв-но в ТПГГ на 2014 год</v>
          </cell>
          <cell r="E746">
            <v>0</v>
          </cell>
        </row>
        <row r="747">
          <cell r="D747" t="str">
            <v>4 месяца 2014 года</v>
          </cell>
          <cell r="E747">
            <v>0</v>
          </cell>
        </row>
        <row r="748">
          <cell r="D748" t="str">
            <v>заявка на 2015 год</v>
          </cell>
          <cell r="E748">
            <v>0</v>
          </cell>
        </row>
        <row r="749">
          <cell r="C749" t="str">
            <v>Среднегодовая занятость койки по статистическим данным (дней)</v>
          </cell>
          <cell r="D749" t="str">
            <v>2013 год</v>
          </cell>
          <cell r="E749">
            <v>0</v>
          </cell>
        </row>
        <row r="750">
          <cell r="D750" t="str">
            <v>4 месяца 2014 года</v>
          </cell>
          <cell r="E750">
            <v>0</v>
          </cell>
        </row>
        <row r="751">
          <cell r="D751" t="str">
            <v>заявка на 2015 год</v>
          </cell>
          <cell r="E751">
            <v>0</v>
          </cell>
        </row>
        <row r="752">
          <cell r="C752" t="str">
            <v>Среднегодовая занятость койки по счетам оплаченным и принятым к оплате (дней)</v>
          </cell>
          <cell r="D752" t="str">
            <v>2013 год</v>
          </cell>
          <cell r="E752">
            <v>0</v>
          </cell>
        </row>
        <row r="753">
          <cell r="D753" t="str">
            <v>4 месяца 2014 года</v>
          </cell>
          <cell r="E753">
            <v>0</v>
          </cell>
        </row>
        <row r="754">
          <cell r="D754" t="str">
            <v>заявка на 2015 год</v>
          </cell>
          <cell r="E754">
            <v>0</v>
          </cell>
        </row>
        <row r="755">
          <cell r="E755">
            <v>0</v>
          </cell>
        </row>
        <row r="756">
          <cell r="C756" t="str">
            <v>Средняя длительность пребывания 1-ого больного по статистическим данным  (дней)</v>
          </cell>
          <cell r="D756" t="str">
            <v>2013 год</v>
          </cell>
          <cell r="E756">
            <v>0</v>
          </cell>
        </row>
        <row r="757">
          <cell r="D757" t="str">
            <v>4 месяца 2014 года</v>
          </cell>
          <cell r="E757">
            <v>0</v>
          </cell>
        </row>
        <row r="758">
          <cell r="D758" t="str">
            <v>заявка на 2015 год</v>
          </cell>
          <cell r="E758">
            <v>0</v>
          </cell>
        </row>
        <row r="759">
          <cell r="C759" t="str">
            <v>Средняя длительность пребывания 1-ого больного по счетам оплаченным и принятым к оплате (дней)</v>
          </cell>
          <cell r="D759" t="str">
            <v>2013 год</v>
          </cell>
          <cell r="E759">
            <v>0</v>
          </cell>
        </row>
        <row r="760">
          <cell r="D760" t="str">
            <v>4 месяца 2014 года</v>
          </cell>
          <cell r="E760">
            <v>0</v>
          </cell>
        </row>
        <row r="761">
          <cell r="D761" t="str">
            <v>заявка на 2015 год</v>
          </cell>
          <cell r="E761">
            <v>0</v>
          </cell>
        </row>
        <row r="762">
          <cell r="C762" t="str">
            <v>Среднегодовое количество коек круглосуточного пребывания</v>
          </cell>
          <cell r="D762" t="str">
            <v>2013 год</v>
          </cell>
          <cell r="E762">
            <v>0</v>
          </cell>
        </row>
        <row r="763">
          <cell r="D763" t="str">
            <v>4 месяца 2014 года</v>
          </cell>
          <cell r="E763">
            <v>0</v>
          </cell>
        </row>
        <row r="764">
          <cell r="D764" t="str">
            <v>заявка на 2015 год</v>
          </cell>
          <cell r="E764">
            <v>0</v>
          </cell>
        </row>
        <row r="765">
          <cell r="C765" t="str">
            <v>Число койко-дней по статистическим данным (формы 47, 62)</v>
          </cell>
          <cell r="D765" t="str">
            <v>2013 год</v>
          </cell>
          <cell r="E765">
            <v>0</v>
          </cell>
        </row>
        <row r="766">
          <cell r="D766" t="str">
            <v>4 месяца 2014 года</v>
          </cell>
          <cell r="E766">
            <v>0</v>
          </cell>
        </row>
        <row r="767">
          <cell r="D767" t="str">
            <v>заявка на 2015 год</v>
          </cell>
          <cell r="E767">
            <v>0</v>
          </cell>
        </row>
        <row r="768">
          <cell r="C768" t="str">
            <v xml:space="preserve">Число койко-дней по счетам оплаченным и принятым к оплате </v>
          </cell>
          <cell r="D768" t="str">
            <v>2013 год</v>
          </cell>
          <cell r="E768">
            <v>0</v>
          </cell>
        </row>
        <row r="769">
          <cell r="D769" t="str">
            <v>4 месяца 2014 года</v>
          </cell>
          <cell r="E769">
            <v>0</v>
          </cell>
        </row>
        <row r="770">
          <cell r="D770" t="str">
            <v>заявка на 2015 год</v>
          </cell>
          <cell r="E770">
            <v>0</v>
          </cell>
        </row>
        <row r="771">
          <cell r="C771" t="str">
            <v>Число пролеченных больных (законченных случаев) по статистическим данным (формы 47, 62)</v>
          </cell>
          <cell r="D771" t="str">
            <v>2013 год</v>
          </cell>
          <cell r="E771">
            <v>0</v>
          </cell>
        </row>
        <row r="772">
          <cell r="D772" t="str">
            <v>4 месяца 2014 года</v>
          </cell>
          <cell r="E772">
            <v>0</v>
          </cell>
        </row>
        <row r="773">
          <cell r="D773" t="str">
            <v>заявка на 2015 год</v>
          </cell>
          <cell r="E773">
            <v>0</v>
          </cell>
        </row>
        <row r="774">
          <cell r="C774" t="str">
            <v xml:space="preserve">Число пролеченных больных (законченных случаев) по счетам оплаченным и принятым к оплате </v>
          </cell>
          <cell r="D774" t="str">
            <v>2013 год</v>
          </cell>
          <cell r="E774">
            <v>0</v>
          </cell>
        </row>
        <row r="775">
          <cell r="D775" t="str">
            <v>Утв-но в ТПГГ на 2014 год</v>
          </cell>
          <cell r="E775">
            <v>0</v>
          </cell>
        </row>
        <row r="776">
          <cell r="D776" t="str">
            <v>4 месяца 2014 года</v>
          </cell>
          <cell r="E776">
            <v>0</v>
          </cell>
        </row>
        <row r="777">
          <cell r="D777" t="str">
            <v>заявка на 2015 год</v>
          </cell>
          <cell r="E777">
            <v>0</v>
          </cell>
        </row>
        <row r="778">
          <cell r="C778" t="str">
            <v>Среднегодовая занятость койки по статистическим данным (дней)</v>
          </cell>
          <cell r="D778" t="str">
            <v>2013 год</v>
          </cell>
          <cell r="E778">
            <v>0</v>
          </cell>
        </row>
        <row r="779">
          <cell r="D779" t="str">
            <v>4 месяца 2014 года</v>
          </cell>
          <cell r="E779">
            <v>0</v>
          </cell>
        </row>
        <row r="780">
          <cell r="D780" t="str">
            <v>заявка на 2015 год</v>
          </cell>
          <cell r="E780">
            <v>0</v>
          </cell>
        </row>
        <row r="781">
          <cell r="C781" t="str">
            <v>Среднегодовая занятость койки по счетам оплаченным и принятым к оплате (дней)</v>
          </cell>
          <cell r="D781" t="str">
            <v>2013 год</v>
          </cell>
          <cell r="E781">
            <v>0</v>
          </cell>
        </row>
        <row r="782">
          <cell r="D782" t="str">
            <v>4 месяца 2014 года</v>
          </cell>
          <cell r="E782">
            <v>0</v>
          </cell>
        </row>
        <row r="783">
          <cell r="D783" t="str">
            <v>заявка на 2015 год</v>
          </cell>
          <cell r="E783">
            <v>0</v>
          </cell>
        </row>
        <row r="784">
          <cell r="E784">
            <v>0</v>
          </cell>
        </row>
        <row r="785">
          <cell r="C785" t="str">
            <v>Средняя длительность пребывания 1-ого больного по статистическим данным  (дней)</v>
          </cell>
          <cell r="D785" t="str">
            <v>2013 год</v>
          </cell>
          <cell r="E785">
            <v>0</v>
          </cell>
        </row>
        <row r="786">
          <cell r="D786" t="str">
            <v>4 месяца 2014 года</v>
          </cell>
          <cell r="E786">
            <v>0</v>
          </cell>
        </row>
        <row r="787">
          <cell r="D787" t="str">
            <v>заявка на 2015 год</v>
          </cell>
          <cell r="E787">
            <v>0</v>
          </cell>
        </row>
        <row r="788">
          <cell r="C788" t="str">
            <v>Средняя длительность пребывания 1-ого больного по счетам оплаченным и принятым к оплате (дней)</v>
          </cell>
          <cell r="D788" t="str">
            <v>2013 год</v>
          </cell>
          <cell r="E788">
            <v>0</v>
          </cell>
        </row>
        <row r="789">
          <cell r="D789" t="str">
            <v>4 месяца 2014 года</v>
          </cell>
          <cell r="E789">
            <v>0</v>
          </cell>
        </row>
        <row r="790">
          <cell r="D790" t="str">
            <v>заявка на 2015 год</v>
          </cell>
          <cell r="E790">
            <v>0</v>
          </cell>
        </row>
        <row r="791">
          <cell r="C791" t="str">
            <v>Среднегодовое количество коек круглосуточного пребывания</v>
          </cell>
          <cell r="D791" t="str">
            <v>2013 год</v>
          </cell>
          <cell r="E791">
            <v>0</v>
          </cell>
        </row>
        <row r="792">
          <cell r="D792" t="str">
            <v>4 месяца 2014 года</v>
          </cell>
          <cell r="E792">
            <v>0</v>
          </cell>
        </row>
        <row r="793">
          <cell r="D793" t="str">
            <v>заявка на 2015 год</v>
          </cell>
          <cell r="E793">
            <v>0</v>
          </cell>
        </row>
        <row r="794">
          <cell r="C794" t="str">
            <v>Число койко-дней по статистическим данным (формы 47, 62)</v>
          </cell>
          <cell r="D794" t="str">
            <v>2013 год</v>
          </cell>
          <cell r="E794">
            <v>0</v>
          </cell>
        </row>
        <row r="795">
          <cell r="D795" t="str">
            <v>4 месяца 2014 года</v>
          </cell>
          <cell r="E795">
            <v>0</v>
          </cell>
        </row>
        <row r="796">
          <cell r="D796" t="str">
            <v>заявка на 2015 год</v>
          </cell>
          <cell r="E796">
            <v>0</v>
          </cell>
        </row>
        <row r="797">
          <cell r="C797" t="str">
            <v xml:space="preserve">Число койко-дней по счетам оплаченным и принятым к оплате </v>
          </cell>
          <cell r="D797" t="str">
            <v>2013 год</v>
          </cell>
          <cell r="E797">
            <v>0</v>
          </cell>
        </row>
        <row r="798">
          <cell r="D798" t="str">
            <v>4 месяца 2014 года</v>
          </cell>
          <cell r="E798">
            <v>0</v>
          </cell>
        </row>
        <row r="799">
          <cell r="D799" t="str">
            <v>заявка на 2015 год</v>
          </cell>
          <cell r="E799">
            <v>0</v>
          </cell>
        </row>
        <row r="800">
          <cell r="C800" t="str">
            <v>Число пролеченных больных (законченных случаев) по статистическим данным (формы 47, 62)</v>
          </cell>
          <cell r="D800" t="str">
            <v>2013 год</v>
          </cell>
          <cell r="E800">
            <v>0</v>
          </cell>
        </row>
        <row r="801">
          <cell r="D801" t="str">
            <v>4 месяца 2014 года</v>
          </cell>
          <cell r="E801">
            <v>0</v>
          </cell>
        </row>
        <row r="802">
          <cell r="D802" t="str">
            <v>заявка на 2015 год</v>
          </cell>
          <cell r="E802">
            <v>0</v>
          </cell>
        </row>
        <row r="803">
          <cell r="C803" t="str">
            <v xml:space="preserve">Число пролеченных больных (законченных случаев) по счетам оплаченным и принятым к оплате </v>
          </cell>
          <cell r="D803" t="str">
            <v>2013 год</v>
          </cell>
          <cell r="E803">
            <v>0</v>
          </cell>
        </row>
        <row r="804">
          <cell r="D804" t="str">
            <v>Утв-но в ТПГГ на 2014 год</v>
          </cell>
          <cell r="E804">
            <v>0</v>
          </cell>
        </row>
        <row r="805">
          <cell r="D805" t="str">
            <v>4 месяца 2014 года</v>
          </cell>
          <cell r="E805">
            <v>0</v>
          </cell>
        </row>
        <row r="806">
          <cell r="D806" t="str">
            <v>заявка на 2015 год</v>
          </cell>
          <cell r="E806">
            <v>0</v>
          </cell>
        </row>
        <row r="807">
          <cell r="C807" t="str">
            <v>Среднегодовая занятость койки по статистическим данным (дней)</v>
          </cell>
          <cell r="D807" t="str">
            <v>2013 год</v>
          </cell>
          <cell r="E807">
            <v>0</v>
          </cell>
        </row>
        <row r="808">
          <cell r="D808" t="str">
            <v>4 месяца 2014 года</v>
          </cell>
          <cell r="E808">
            <v>0</v>
          </cell>
        </row>
        <row r="809">
          <cell r="D809" t="str">
            <v>заявка на 2015 год</v>
          </cell>
          <cell r="E809">
            <v>0</v>
          </cell>
        </row>
        <row r="810">
          <cell r="C810" t="str">
            <v>Среднегодовая занятость койки по счетам оплаченным и принятым к оплате (дней)</v>
          </cell>
          <cell r="D810" t="str">
            <v>2013 год</v>
          </cell>
          <cell r="E810">
            <v>0</v>
          </cell>
        </row>
        <row r="811">
          <cell r="D811" t="str">
            <v>4 месяца 2014 года</v>
          </cell>
          <cell r="E811">
            <v>0</v>
          </cell>
        </row>
        <row r="812">
          <cell r="D812" t="str">
            <v>заявка на 2015 год</v>
          </cell>
          <cell r="E812">
            <v>0</v>
          </cell>
        </row>
        <row r="813">
          <cell r="E813">
            <v>0</v>
          </cell>
        </row>
        <row r="814">
          <cell r="C814" t="str">
            <v>Средняя длительность пребывания 1-ого больного по статистическим данным  (дней)</v>
          </cell>
          <cell r="D814" t="str">
            <v>2013 год</v>
          </cell>
          <cell r="E814">
            <v>0</v>
          </cell>
        </row>
        <row r="815">
          <cell r="D815" t="str">
            <v>4 месяца 2014 года</v>
          </cell>
          <cell r="E815">
            <v>0</v>
          </cell>
        </row>
        <row r="816">
          <cell r="D816" t="str">
            <v>заявка на 2015 год</v>
          </cell>
          <cell r="E816">
            <v>0</v>
          </cell>
        </row>
        <row r="817">
          <cell r="C817" t="str">
            <v>Средняя длительность пребывания 1-ого больного по счетам оплаченным и принятым к оплате (дней)</v>
          </cell>
          <cell r="D817" t="str">
            <v>2013 год</v>
          </cell>
          <cell r="E817">
            <v>0</v>
          </cell>
        </row>
        <row r="818">
          <cell r="D818" t="str">
            <v>4 месяца 2014 года</v>
          </cell>
          <cell r="E818">
            <v>0</v>
          </cell>
        </row>
        <row r="819">
          <cell r="D819" t="str">
            <v>заявка на 2015 год</v>
          </cell>
          <cell r="E819">
            <v>0</v>
          </cell>
        </row>
        <row r="820">
          <cell r="C820" t="str">
            <v>Среднегодовое количество коек круглосуточного пребывания</v>
          </cell>
          <cell r="D820" t="str">
            <v>2013 год</v>
          </cell>
          <cell r="E820">
            <v>0</v>
          </cell>
        </row>
        <row r="821">
          <cell r="D821" t="str">
            <v>4 месяца 2014 года</v>
          </cell>
          <cell r="E821">
            <v>0</v>
          </cell>
        </row>
        <row r="822">
          <cell r="D822" t="str">
            <v>заявка на 2015 год</v>
          </cell>
          <cell r="E822">
            <v>0</v>
          </cell>
        </row>
        <row r="823">
          <cell r="C823" t="str">
            <v>Число койко-дней по статистическим данным (формы 47, 62)</v>
          </cell>
          <cell r="D823" t="str">
            <v>2013 год</v>
          </cell>
          <cell r="E823">
            <v>0</v>
          </cell>
        </row>
        <row r="824">
          <cell r="D824" t="str">
            <v>4 месяца 2014 года</v>
          </cell>
          <cell r="E824">
            <v>0</v>
          </cell>
        </row>
        <row r="825">
          <cell r="D825" t="str">
            <v>заявка на 2015 год</v>
          </cell>
          <cell r="E825">
            <v>0</v>
          </cell>
        </row>
        <row r="826">
          <cell r="C826" t="str">
            <v xml:space="preserve">Число койко-дней по счетам оплаченным и принятым к оплате </v>
          </cell>
          <cell r="D826" t="str">
            <v>2013 год</v>
          </cell>
          <cell r="E826">
            <v>0</v>
          </cell>
        </row>
        <row r="827">
          <cell r="D827" t="str">
            <v>4 месяца 2014 года</v>
          </cell>
          <cell r="E827">
            <v>0</v>
          </cell>
        </row>
        <row r="828">
          <cell r="D828" t="str">
            <v>заявка на 2015 год</v>
          </cell>
          <cell r="E828">
            <v>0</v>
          </cell>
        </row>
        <row r="829">
          <cell r="C829" t="str">
            <v>Число пролеченных больных (законченных случаев) по статистическим данным (формы 47, 62)</v>
          </cell>
          <cell r="D829" t="str">
            <v>2013 год</v>
          </cell>
          <cell r="E829">
            <v>0</v>
          </cell>
        </row>
        <row r="830">
          <cell r="D830" t="str">
            <v>4 месяца 2014 года</v>
          </cell>
          <cell r="E830">
            <v>0</v>
          </cell>
        </row>
        <row r="831">
          <cell r="D831" t="str">
            <v>заявка на 2015 год</v>
          </cell>
          <cell r="E831">
            <v>0</v>
          </cell>
        </row>
        <row r="832">
          <cell r="C832" t="str">
            <v xml:space="preserve">Число пролеченных больных (законченных случаев) по счетам оплаченным и принятым к оплате </v>
          </cell>
          <cell r="D832" t="str">
            <v>2013 год</v>
          </cell>
          <cell r="E832">
            <v>0</v>
          </cell>
        </row>
        <row r="833">
          <cell r="D833" t="str">
            <v>Утв-но в ТПГГ на 2014 год</v>
          </cell>
          <cell r="E833">
            <v>0</v>
          </cell>
        </row>
        <row r="834">
          <cell r="D834" t="str">
            <v>4 месяца 2014 года</v>
          </cell>
          <cell r="E834">
            <v>0</v>
          </cell>
        </row>
        <row r="835">
          <cell r="D835" t="str">
            <v>заявка на 2015 год</v>
          </cell>
          <cell r="E835">
            <v>0</v>
          </cell>
        </row>
        <row r="836">
          <cell r="C836" t="str">
            <v>Среднегодовая занятость койки по статистическим данным (дней)</v>
          </cell>
          <cell r="D836" t="str">
            <v>2013 год</v>
          </cell>
          <cell r="E836">
            <v>0</v>
          </cell>
        </row>
        <row r="837">
          <cell r="D837" t="str">
            <v>4 месяца 2014 года</v>
          </cell>
          <cell r="E837">
            <v>0</v>
          </cell>
        </row>
        <row r="838">
          <cell r="D838" t="str">
            <v>заявка на 2015 год</v>
          </cell>
          <cell r="E838">
            <v>0</v>
          </cell>
        </row>
        <row r="839">
          <cell r="C839" t="str">
            <v>Среднегодовая занятость койки по счетам оплаченным и принятым к оплате (дней)</v>
          </cell>
          <cell r="D839" t="str">
            <v>2013 год</v>
          </cell>
          <cell r="E839">
            <v>0</v>
          </cell>
        </row>
        <row r="840">
          <cell r="D840" t="str">
            <v>4 месяца 2014 года</v>
          </cell>
          <cell r="E840">
            <v>0</v>
          </cell>
        </row>
        <row r="841">
          <cell r="D841" t="str">
            <v>заявка на 2015 год</v>
          </cell>
          <cell r="E841">
            <v>0</v>
          </cell>
        </row>
        <row r="842">
          <cell r="E842">
            <v>0</v>
          </cell>
        </row>
        <row r="843">
          <cell r="C843" t="str">
            <v>Средняя длительность пребывания 1-ого больного по статистическим данным  (дней)</v>
          </cell>
          <cell r="D843" t="str">
            <v>2013 год</v>
          </cell>
          <cell r="E843">
            <v>0</v>
          </cell>
        </row>
        <row r="844">
          <cell r="D844" t="str">
            <v>4 месяца 2014 года</v>
          </cell>
          <cell r="E844">
            <v>0</v>
          </cell>
        </row>
        <row r="845">
          <cell r="D845" t="str">
            <v>заявка на 2015 год</v>
          </cell>
          <cell r="E845">
            <v>0</v>
          </cell>
        </row>
        <row r="846">
          <cell r="C846" t="str">
            <v>Средняя длительность пребывания 1-ого больного по счетам оплаченным и принятым к оплате (дней)</v>
          </cell>
          <cell r="D846" t="str">
            <v>2013 год</v>
          </cell>
          <cell r="E846">
            <v>0</v>
          </cell>
        </row>
        <row r="847">
          <cell r="D847" t="str">
            <v>4 месяца 2014 года</v>
          </cell>
          <cell r="E847">
            <v>0</v>
          </cell>
        </row>
        <row r="848">
          <cell r="D848" t="str">
            <v>заявка на 2015 год</v>
          </cell>
          <cell r="E848">
            <v>0</v>
          </cell>
        </row>
        <row r="849">
          <cell r="C849" t="str">
            <v>Среднегодовое количество коек круглосуточного пребывания</v>
          </cell>
          <cell r="D849" t="str">
            <v>2013 год</v>
          </cell>
          <cell r="E849">
            <v>0</v>
          </cell>
        </row>
        <row r="850">
          <cell r="D850" t="str">
            <v>4 месяца 2014 года</v>
          </cell>
          <cell r="E850">
            <v>0</v>
          </cell>
        </row>
        <row r="851">
          <cell r="D851" t="str">
            <v>заявка на 2015 год</v>
          </cell>
          <cell r="E851">
            <v>0</v>
          </cell>
        </row>
        <row r="852">
          <cell r="C852" t="str">
            <v>Число койко-дней по статистическим данным (формы 47, 62)</v>
          </cell>
          <cell r="D852" t="str">
            <v>2013 год</v>
          </cell>
          <cell r="E852">
            <v>0</v>
          </cell>
        </row>
        <row r="853">
          <cell r="D853" t="str">
            <v>4 месяца 2014 года</v>
          </cell>
          <cell r="E853">
            <v>0</v>
          </cell>
        </row>
        <row r="854">
          <cell r="D854" t="str">
            <v>заявка на 2015 год</v>
          </cell>
          <cell r="E854">
            <v>0</v>
          </cell>
        </row>
        <row r="855">
          <cell r="C855" t="str">
            <v xml:space="preserve">Число койко-дней по счетам оплаченным и принятым к оплате </v>
          </cell>
          <cell r="D855" t="str">
            <v>2013 год</v>
          </cell>
          <cell r="E855">
            <v>0</v>
          </cell>
        </row>
        <row r="856">
          <cell r="D856" t="str">
            <v>4 месяца 2014 года</v>
          </cell>
          <cell r="E856">
            <v>0</v>
          </cell>
        </row>
        <row r="857">
          <cell r="D857" t="str">
            <v>заявка на 2015 год</v>
          </cell>
          <cell r="E857">
            <v>0</v>
          </cell>
        </row>
        <row r="858">
          <cell r="C858" t="str">
            <v>Число пролеченных больных (законченных случаев) по статистическим данным (формы 47, 62)</v>
          </cell>
          <cell r="D858" t="str">
            <v>2013 год</v>
          </cell>
          <cell r="E858">
            <v>0</v>
          </cell>
        </row>
        <row r="859">
          <cell r="D859" t="str">
            <v>4 месяца 2014 года</v>
          </cell>
          <cell r="E859">
            <v>0</v>
          </cell>
        </row>
        <row r="860">
          <cell r="D860" t="str">
            <v>заявка на 2015 год</v>
          </cell>
          <cell r="E860">
            <v>0</v>
          </cell>
        </row>
        <row r="861">
          <cell r="C861" t="str">
            <v xml:space="preserve">Число пролеченных больных (законченных случаев) по счетам оплаченным и принятым к оплате </v>
          </cell>
          <cell r="D861" t="str">
            <v>2013 год</v>
          </cell>
          <cell r="E861">
            <v>0</v>
          </cell>
        </row>
        <row r="862">
          <cell r="D862" t="str">
            <v>Утв-но в ТПГГ на 2014 год</v>
          </cell>
          <cell r="E862">
            <v>0</v>
          </cell>
        </row>
        <row r="863">
          <cell r="D863" t="str">
            <v>4 месяца 2014 года</v>
          </cell>
          <cell r="E863">
            <v>0</v>
          </cell>
        </row>
        <row r="864">
          <cell r="D864" t="str">
            <v>заявка на 2015 год</v>
          </cell>
          <cell r="E864">
            <v>0</v>
          </cell>
        </row>
        <row r="865">
          <cell r="C865" t="str">
            <v>Среднегодовая занятость койки по статистическим данным (дней)</v>
          </cell>
          <cell r="D865" t="str">
            <v>2013 год</v>
          </cell>
          <cell r="E865">
            <v>0</v>
          </cell>
        </row>
        <row r="866">
          <cell r="D866" t="str">
            <v>4 месяца 2014 года</v>
          </cell>
          <cell r="E866">
            <v>0</v>
          </cell>
        </row>
        <row r="867">
          <cell r="D867" t="str">
            <v>заявка на 2015 год</v>
          </cell>
          <cell r="E867">
            <v>0</v>
          </cell>
        </row>
        <row r="868">
          <cell r="C868" t="str">
            <v>Среднегодовая занятость койки по счетам оплаченным и принятым к оплате (дней)</v>
          </cell>
          <cell r="D868" t="str">
            <v>2013 год</v>
          </cell>
          <cell r="E868">
            <v>0</v>
          </cell>
        </row>
        <row r="869">
          <cell r="D869" t="str">
            <v>4 месяца 2014 года</v>
          </cell>
          <cell r="E869">
            <v>0</v>
          </cell>
        </row>
        <row r="870">
          <cell r="D870" t="str">
            <v>заявка на 2015 год</v>
          </cell>
          <cell r="E870">
            <v>0</v>
          </cell>
        </row>
        <row r="871">
          <cell r="E871">
            <v>0</v>
          </cell>
        </row>
        <row r="872">
          <cell r="C872" t="str">
            <v>Средняя длительность пребывания 1-ого больного по статистическим данным  (дней)</v>
          </cell>
          <cell r="D872" t="str">
            <v>2013 год</v>
          </cell>
          <cell r="E872">
            <v>0</v>
          </cell>
        </row>
        <row r="873">
          <cell r="D873" t="str">
            <v>4 месяца 2014 года</v>
          </cell>
          <cell r="E873">
            <v>0</v>
          </cell>
        </row>
        <row r="874">
          <cell r="D874" t="str">
            <v>заявка на 2015 год</v>
          </cell>
          <cell r="E874">
            <v>0</v>
          </cell>
        </row>
        <row r="875">
          <cell r="C875" t="str">
            <v>Средняя длительность пребывания 1-ого больного по счетам оплаченным и принятым к оплате (дней)</v>
          </cell>
          <cell r="D875" t="str">
            <v>2013 год</v>
          </cell>
          <cell r="E875">
            <v>0</v>
          </cell>
        </row>
        <row r="876">
          <cell r="D876" t="str">
            <v>4 месяца 2014 года</v>
          </cell>
          <cell r="E876">
            <v>0</v>
          </cell>
        </row>
        <row r="877">
          <cell r="D877" t="str">
            <v>заявка на 2015 год</v>
          </cell>
          <cell r="E877">
            <v>0</v>
          </cell>
        </row>
        <row r="878">
          <cell r="C878" t="str">
            <v>Среднегодовое количество коек круглосуточного пребывания</v>
          </cell>
          <cell r="D878" t="str">
            <v>2013 год</v>
          </cell>
          <cell r="E878">
            <v>0</v>
          </cell>
        </row>
        <row r="879">
          <cell r="D879" t="str">
            <v>4 месяца 2014 года</v>
          </cell>
          <cell r="E879">
            <v>0</v>
          </cell>
        </row>
        <row r="880">
          <cell r="D880" t="str">
            <v>заявка на 2015 год</v>
          </cell>
          <cell r="E880">
            <v>0</v>
          </cell>
        </row>
        <row r="881">
          <cell r="C881" t="str">
            <v>Число койко-дней по статистическим данным (формы 47, 62)</v>
          </cell>
          <cell r="D881" t="str">
            <v>2013 год</v>
          </cell>
          <cell r="E881">
            <v>0</v>
          </cell>
        </row>
        <row r="882">
          <cell r="D882" t="str">
            <v>4 месяца 2014 года</v>
          </cell>
          <cell r="E882">
            <v>0</v>
          </cell>
        </row>
        <row r="883">
          <cell r="D883" t="str">
            <v>заявка на 2015 год</v>
          </cell>
          <cell r="E883">
            <v>0</v>
          </cell>
        </row>
        <row r="884">
          <cell r="C884" t="str">
            <v xml:space="preserve">Число койко-дней по счетам оплаченным и принятым к оплате </v>
          </cell>
          <cell r="D884" t="str">
            <v>2013 год</v>
          </cell>
          <cell r="E884">
            <v>0</v>
          </cell>
        </row>
        <row r="885">
          <cell r="D885" t="str">
            <v>4 месяца 2014 года</v>
          </cell>
          <cell r="E885">
            <v>0</v>
          </cell>
        </row>
        <row r="886">
          <cell r="D886" t="str">
            <v>заявка на 2015 год</v>
          </cell>
          <cell r="E886">
            <v>0</v>
          </cell>
        </row>
        <row r="887">
          <cell r="C887" t="str">
            <v>Число пролеченных больных (законченных случаев) по статистическим данным (формы 47, 62)</v>
          </cell>
          <cell r="D887" t="str">
            <v>2013 год</v>
          </cell>
          <cell r="E887">
            <v>0</v>
          </cell>
        </row>
        <row r="888">
          <cell r="D888" t="str">
            <v>4 месяца 2014 года</v>
          </cell>
          <cell r="E888">
            <v>0</v>
          </cell>
        </row>
        <row r="889">
          <cell r="D889" t="str">
            <v>заявка на 2015 год</v>
          </cell>
          <cell r="E889">
            <v>0</v>
          </cell>
        </row>
        <row r="890">
          <cell r="C890" t="str">
            <v xml:space="preserve">Число пролеченных больных (законченных случаев) по счетам оплаченным и принятым к оплате </v>
          </cell>
          <cell r="D890" t="str">
            <v>2013 год</v>
          </cell>
          <cell r="E890">
            <v>0</v>
          </cell>
        </row>
        <row r="891">
          <cell r="D891" t="str">
            <v>Утв-но в ТПГГ на 2014 год</v>
          </cell>
          <cell r="E891">
            <v>0</v>
          </cell>
        </row>
        <row r="892">
          <cell r="D892" t="str">
            <v>4 месяца 2014 года</v>
          </cell>
          <cell r="E892">
            <v>0</v>
          </cell>
        </row>
        <row r="893">
          <cell r="D893" t="str">
            <v>заявка на 2015 год</v>
          </cell>
          <cell r="E893">
            <v>0</v>
          </cell>
        </row>
        <row r="894">
          <cell r="C894" t="str">
            <v>Среднегодовая занятость койки по статистическим данным (дней)</v>
          </cell>
          <cell r="D894" t="str">
            <v>2013 год</v>
          </cell>
          <cell r="E894">
            <v>0</v>
          </cell>
        </row>
        <row r="895">
          <cell r="D895" t="str">
            <v>4 месяца 2014 года</v>
          </cell>
          <cell r="E895">
            <v>0</v>
          </cell>
        </row>
        <row r="896">
          <cell r="D896" t="str">
            <v>заявка на 2015 год</v>
          </cell>
          <cell r="E896">
            <v>0</v>
          </cell>
        </row>
        <row r="897">
          <cell r="C897" t="str">
            <v>Среднегодовая занятость койки по счетам оплаченным и принятым к оплате (дней)</v>
          </cell>
          <cell r="D897" t="str">
            <v>2013 год</v>
          </cell>
          <cell r="E897">
            <v>0</v>
          </cell>
        </row>
        <row r="898">
          <cell r="D898" t="str">
            <v>4 месяца 2014 года</v>
          </cell>
          <cell r="E898">
            <v>0</v>
          </cell>
        </row>
        <row r="899">
          <cell r="D899" t="str">
            <v>заявка на 2015 год</v>
          </cell>
          <cell r="E899">
            <v>0</v>
          </cell>
        </row>
        <row r="900">
          <cell r="E900">
            <v>0</v>
          </cell>
        </row>
        <row r="901">
          <cell r="C901" t="str">
            <v>Средняя длительность пребывания 1-ого больного по статистическим данным  (дней)</v>
          </cell>
          <cell r="D901" t="str">
            <v>2013 год</v>
          </cell>
          <cell r="E901">
            <v>0</v>
          </cell>
        </row>
        <row r="902">
          <cell r="D902" t="str">
            <v>4 месяца 2014 года</v>
          </cell>
          <cell r="E902">
            <v>0</v>
          </cell>
        </row>
        <row r="903">
          <cell r="D903" t="str">
            <v>заявка на 2015 год</v>
          </cell>
          <cell r="E903">
            <v>0</v>
          </cell>
        </row>
        <row r="904">
          <cell r="C904" t="str">
            <v>Средняя длительность пребывания 1-ого больного по счетам оплаченным и принятым к оплате (дней)</v>
          </cell>
          <cell r="D904" t="str">
            <v>2013 год</v>
          </cell>
          <cell r="E904">
            <v>0</v>
          </cell>
        </row>
        <row r="905">
          <cell r="D905" t="str">
            <v>4 месяца 2014 года</v>
          </cell>
          <cell r="E905">
            <v>0</v>
          </cell>
        </row>
        <row r="906">
          <cell r="D906" t="str">
            <v>заявка на 2015 год</v>
          </cell>
          <cell r="E906">
            <v>0</v>
          </cell>
        </row>
        <row r="907">
          <cell r="C907" t="str">
            <v>Среднегодовое количество коек круглосуточного пребывания</v>
          </cell>
          <cell r="D907" t="str">
            <v>2013 год</v>
          </cell>
          <cell r="E907">
            <v>25</v>
          </cell>
        </row>
        <row r="908">
          <cell r="D908" t="str">
            <v>4 месяца 2014 года</v>
          </cell>
          <cell r="E908">
            <v>25</v>
          </cell>
        </row>
        <row r="909">
          <cell r="D909" t="str">
            <v>заявка на 2015 год</v>
          </cell>
          <cell r="E909">
            <v>25</v>
          </cell>
        </row>
        <row r="910">
          <cell r="C910" t="str">
            <v>Число койко-дней по статистическим данным (формы 47, 62)</v>
          </cell>
          <cell r="D910" t="str">
            <v>2013 год</v>
          </cell>
          <cell r="E910">
            <v>9482</v>
          </cell>
        </row>
        <row r="911">
          <cell r="D911" t="str">
            <v>4 месяца 2014 года</v>
          </cell>
          <cell r="E911">
            <v>2560</v>
          </cell>
        </row>
        <row r="912">
          <cell r="D912" t="str">
            <v>заявка на 2015 год</v>
          </cell>
          <cell r="E912">
            <v>7750</v>
          </cell>
        </row>
        <row r="913">
          <cell r="C913" t="str">
            <v xml:space="preserve">Число койко-дней по счетам оплаченным и принятым к оплате </v>
          </cell>
          <cell r="D913" t="str">
            <v>2013 год</v>
          </cell>
          <cell r="E913">
            <v>8214</v>
          </cell>
        </row>
        <row r="914">
          <cell r="D914" t="str">
            <v>4 месяца 2014 года</v>
          </cell>
          <cell r="E914">
            <v>1953</v>
          </cell>
        </row>
        <row r="915">
          <cell r="D915" t="str">
            <v>заявка на 2015 год</v>
          </cell>
          <cell r="E915">
            <v>7750</v>
          </cell>
        </row>
        <row r="916">
          <cell r="C916" t="str">
            <v>Число пролеченных больных (законченных случаев) по статистическим данным (формы 47, 62)</v>
          </cell>
          <cell r="D916" t="str">
            <v>2013 год</v>
          </cell>
          <cell r="E916">
            <v>868</v>
          </cell>
        </row>
        <row r="917">
          <cell r="D917" t="str">
            <v>4 месяца 2014 года</v>
          </cell>
          <cell r="E917">
            <v>243</v>
          </cell>
        </row>
        <row r="918">
          <cell r="D918" t="str">
            <v>заявка на 2015 год</v>
          </cell>
          <cell r="E918">
            <v>550</v>
          </cell>
        </row>
        <row r="919">
          <cell r="C919" t="str">
            <v xml:space="preserve">Число пролеченных больных (законченных случаев) по счетам оплаченным и принятым к оплате </v>
          </cell>
          <cell r="D919" t="str">
            <v>2013 год</v>
          </cell>
          <cell r="E919">
            <v>768</v>
          </cell>
        </row>
        <row r="920">
          <cell r="D920" t="str">
            <v>Утв-но в ТПГГ на 2014 год</v>
          </cell>
          <cell r="E920">
            <v>550</v>
          </cell>
        </row>
        <row r="921">
          <cell r="D921" t="str">
            <v>4 месяца 2014 года</v>
          </cell>
          <cell r="E921">
            <v>184</v>
          </cell>
        </row>
        <row r="922">
          <cell r="D922" t="str">
            <v>заявка на 2015 год</v>
          </cell>
          <cell r="E922">
            <v>550</v>
          </cell>
        </row>
        <row r="923">
          <cell r="C923" t="str">
            <v>Среднегодовая занятость койки по статистическим данным (дней)</v>
          </cell>
          <cell r="D923" t="str">
            <v>2013 год</v>
          </cell>
          <cell r="E923">
            <v>379.3</v>
          </cell>
        </row>
        <row r="924">
          <cell r="D924" t="str">
            <v>4 месяца 2014 года</v>
          </cell>
          <cell r="E924">
            <v>102.4</v>
          </cell>
        </row>
        <row r="925">
          <cell r="D925" t="str">
            <v>заявка на 2015 год</v>
          </cell>
          <cell r="E925">
            <v>310</v>
          </cell>
        </row>
        <row r="926">
          <cell r="C926" t="str">
            <v>Среднегодовая занятость койки по счетам оплаченным и принятым к оплате (дней)</v>
          </cell>
          <cell r="D926" t="str">
            <v>2013 год</v>
          </cell>
          <cell r="E926">
            <v>328.6</v>
          </cell>
        </row>
        <row r="927">
          <cell r="D927" t="str">
            <v>4 месяца 2014 года</v>
          </cell>
          <cell r="E927">
            <v>78.099999999999994</v>
          </cell>
        </row>
        <row r="928">
          <cell r="D928" t="str">
            <v>заявка на 2015 год</v>
          </cell>
          <cell r="E928">
            <v>310</v>
          </cell>
        </row>
        <row r="929">
          <cell r="E929">
            <v>0</v>
          </cell>
        </row>
        <row r="930">
          <cell r="C930" t="str">
            <v>Средняя длительность пребывания 1-ого больного по статистическим данным  (дней)</v>
          </cell>
          <cell r="D930" t="str">
            <v>2013 год</v>
          </cell>
          <cell r="E930">
            <v>10.9</v>
          </cell>
        </row>
        <row r="931">
          <cell r="D931" t="str">
            <v>4 месяца 2014 года</v>
          </cell>
          <cell r="E931">
            <v>10.5</v>
          </cell>
        </row>
        <row r="932">
          <cell r="D932" t="str">
            <v>заявка на 2015 год</v>
          </cell>
          <cell r="E932">
            <v>14.1</v>
          </cell>
        </row>
        <row r="933">
          <cell r="C933" t="str">
            <v>Средняя длительность пребывания 1-ого больного по счетам оплаченным и принятым к оплате (дней)</v>
          </cell>
          <cell r="D933" t="str">
            <v>2013 год</v>
          </cell>
          <cell r="E933">
            <v>10.7</v>
          </cell>
        </row>
        <row r="934">
          <cell r="D934" t="str">
            <v>4 месяца 2014 года</v>
          </cell>
          <cell r="E934">
            <v>10.6</v>
          </cell>
        </row>
        <row r="935">
          <cell r="D935" t="str">
            <v>заявка на 2015 год</v>
          </cell>
          <cell r="E935">
            <v>14.1</v>
          </cell>
        </row>
        <row r="936">
          <cell r="C936" t="str">
            <v>Среднегодовое количество коек круглосуточного пребывания</v>
          </cell>
          <cell r="D936" t="str">
            <v>2013 год</v>
          </cell>
          <cell r="E936">
            <v>0</v>
          </cell>
        </row>
        <row r="937">
          <cell r="D937" t="str">
            <v>4 месяца 2014 года</v>
          </cell>
          <cell r="E937">
            <v>0</v>
          </cell>
        </row>
        <row r="938">
          <cell r="D938" t="str">
            <v>заявка на 2015 год</v>
          </cell>
          <cell r="E938">
            <v>0</v>
          </cell>
        </row>
        <row r="939">
          <cell r="C939" t="str">
            <v>Число койко-дней по статистическим данным (формы 47, 62)</v>
          </cell>
          <cell r="D939" t="str">
            <v>2013 год</v>
          </cell>
          <cell r="E939">
            <v>0</v>
          </cell>
        </row>
        <row r="940">
          <cell r="D940" t="str">
            <v>4 месяца 2014 года</v>
          </cell>
          <cell r="E940">
            <v>0</v>
          </cell>
        </row>
        <row r="941">
          <cell r="D941" t="str">
            <v>заявка на 2015 год</v>
          </cell>
          <cell r="E941">
            <v>0</v>
          </cell>
        </row>
        <row r="942">
          <cell r="C942" t="str">
            <v xml:space="preserve">Число койко-дней по счетам оплаченным и принятым к оплате </v>
          </cell>
          <cell r="D942" t="str">
            <v>2013 год</v>
          </cell>
          <cell r="E942">
            <v>0</v>
          </cell>
        </row>
        <row r="943">
          <cell r="D943" t="str">
            <v>4 месяца 2014 года</v>
          </cell>
          <cell r="E943">
            <v>0</v>
          </cell>
        </row>
        <row r="944">
          <cell r="D944" t="str">
            <v>заявка на 2015 год</v>
          </cell>
          <cell r="E944">
            <v>0</v>
          </cell>
        </row>
        <row r="945">
          <cell r="C945" t="str">
            <v>Число пролеченных больных (законченных случаев) по статистическим данным (формы 47, 62)</v>
          </cell>
          <cell r="D945" t="str">
            <v>2013 год</v>
          </cell>
          <cell r="E945">
            <v>0</v>
          </cell>
        </row>
        <row r="946">
          <cell r="D946" t="str">
            <v>4 месяца 2014 года</v>
          </cell>
          <cell r="E946">
            <v>0</v>
          </cell>
        </row>
        <row r="947">
          <cell r="D947" t="str">
            <v>заявка на 2015 год</v>
          </cell>
          <cell r="E947">
            <v>0</v>
          </cell>
        </row>
        <row r="948">
          <cell r="C948" t="str">
            <v xml:space="preserve">Число пролеченных больных (законченных случаев) по счетам оплаченным и принятым к оплате </v>
          </cell>
          <cell r="D948" t="str">
            <v>2013 год</v>
          </cell>
          <cell r="E948">
            <v>0</v>
          </cell>
        </row>
        <row r="949">
          <cell r="D949" t="str">
            <v>Утв-но в ТПГГ на 2014 год</v>
          </cell>
          <cell r="E949">
            <v>0</v>
          </cell>
        </row>
        <row r="950">
          <cell r="D950" t="str">
            <v>4 месяца 2014 года</v>
          </cell>
          <cell r="E950">
            <v>0</v>
          </cell>
        </row>
        <row r="951">
          <cell r="D951" t="str">
            <v>заявка на 2015 год</v>
          </cell>
          <cell r="E951">
            <v>0</v>
          </cell>
        </row>
        <row r="952">
          <cell r="C952" t="str">
            <v>Среднегодовая занятость койки по статистическим данным (дней)</v>
          </cell>
          <cell r="D952" t="str">
            <v>2013 год</v>
          </cell>
          <cell r="E952">
            <v>0</v>
          </cell>
        </row>
        <row r="953">
          <cell r="D953" t="str">
            <v>4 месяца 2014 года</v>
          </cell>
          <cell r="E953">
            <v>0</v>
          </cell>
        </row>
        <row r="954">
          <cell r="D954" t="str">
            <v>заявка на 2015 год</v>
          </cell>
          <cell r="E954">
            <v>0</v>
          </cell>
        </row>
        <row r="955">
          <cell r="C955" t="str">
            <v>Среднегодовая занятость койки по счетам оплаченным и принятым к оплате (дней)</v>
          </cell>
          <cell r="D955" t="str">
            <v>2013 год</v>
          </cell>
          <cell r="E955">
            <v>0</v>
          </cell>
        </row>
        <row r="956">
          <cell r="D956" t="str">
            <v>4 месяца 2014 года</v>
          </cell>
          <cell r="E956">
            <v>0</v>
          </cell>
        </row>
        <row r="957">
          <cell r="D957" t="str">
            <v>заявка на 2015 год</v>
          </cell>
          <cell r="E957">
            <v>0</v>
          </cell>
        </row>
        <row r="958">
          <cell r="E958">
            <v>0</v>
          </cell>
        </row>
        <row r="959">
          <cell r="C959" t="str">
            <v>Средняя длительность пребывания 1-ого больного по статистическим данным  (дней)</v>
          </cell>
          <cell r="D959" t="str">
            <v>2013 год</v>
          </cell>
          <cell r="E959">
            <v>0</v>
          </cell>
        </row>
        <row r="960">
          <cell r="D960" t="str">
            <v>4 месяца 2014 года</v>
          </cell>
          <cell r="E960">
            <v>0</v>
          </cell>
        </row>
        <row r="961">
          <cell r="D961" t="str">
            <v>заявка на 2015 год</v>
          </cell>
          <cell r="E961">
            <v>0</v>
          </cell>
        </row>
        <row r="962">
          <cell r="C962" t="str">
            <v>Средняя длительность пребывания 1-ого больного по счетам оплаченным и принятым к оплате (дней)</v>
          </cell>
          <cell r="D962" t="str">
            <v>2013 год</v>
          </cell>
          <cell r="E962">
            <v>0</v>
          </cell>
        </row>
        <row r="963">
          <cell r="D963" t="str">
            <v>4 месяца 2014 года</v>
          </cell>
          <cell r="E963">
            <v>0</v>
          </cell>
        </row>
        <row r="964">
          <cell r="D964" t="str">
            <v>заявка на 2015 год</v>
          </cell>
          <cell r="E964">
            <v>0</v>
          </cell>
        </row>
        <row r="965">
          <cell r="C965" t="str">
            <v>Среднегодовое количество коек круглосуточного пребывания</v>
          </cell>
          <cell r="D965" t="str">
            <v>2013 год</v>
          </cell>
          <cell r="E965">
            <v>0</v>
          </cell>
        </row>
        <row r="966">
          <cell r="D966" t="str">
            <v>4 месяца 2014 года</v>
          </cell>
          <cell r="E966">
            <v>0</v>
          </cell>
        </row>
        <row r="967">
          <cell r="D967" t="str">
            <v>заявка на 2015 год</v>
          </cell>
          <cell r="E967">
            <v>0</v>
          </cell>
        </row>
        <row r="968">
          <cell r="C968" t="str">
            <v>Число койко-дней по статистическим данным (формы 47, 62)</v>
          </cell>
          <cell r="D968" t="str">
            <v>2013 год</v>
          </cell>
          <cell r="E968">
            <v>0</v>
          </cell>
        </row>
        <row r="969">
          <cell r="D969" t="str">
            <v>4 месяца 2014 года</v>
          </cell>
          <cell r="E969">
            <v>0</v>
          </cell>
        </row>
        <row r="970">
          <cell r="D970" t="str">
            <v>заявка на 2015 год</v>
          </cell>
          <cell r="E970">
            <v>0</v>
          </cell>
        </row>
        <row r="971">
          <cell r="C971" t="str">
            <v xml:space="preserve">Число койко-дней по счетам оплаченным и принятым к оплате </v>
          </cell>
          <cell r="D971" t="str">
            <v>2013 год</v>
          </cell>
          <cell r="E971">
            <v>0</v>
          </cell>
        </row>
        <row r="972">
          <cell r="D972" t="str">
            <v>4 месяца 2014 года</v>
          </cell>
          <cell r="E972">
            <v>0</v>
          </cell>
        </row>
        <row r="973">
          <cell r="D973" t="str">
            <v>заявка на 2015 год</v>
          </cell>
          <cell r="E973">
            <v>0</v>
          </cell>
        </row>
        <row r="974">
          <cell r="C974" t="str">
            <v>Число пролеченных больных (законченных случаев) по статистическим данным (формы 47, 62)</v>
          </cell>
          <cell r="D974" t="str">
            <v>2013 год</v>
          </cell>
          <cell r="E974">
            <v>0</v>
          </cell>
        </row>
        <row r="975">
          <cell r="D975" t="str">
            <v>4 месяца 2014 года</v>
          </cell>
          <cell r="E975">
            <v>0</v>
          </cell>
        </row>
        <row r="976">
          <cell r="D976" t="str">
            <v>заявка на 2015 год</v>
          </cell>
          <cell r="E976">
            <v>0</v>
          </cell>
        </row>
        <row r="977">
          <cell r="C977" t="str">
            <v xml:space="preserve">Число пролеченных больных (законченных случаев) по счетам оплаченным и принятым к оплате </v>
          </cell>
          <cell r="D977" t="str">
            <v>2013 год</v>
          </cell>
          <cell r="E977">
            <v>0</v>
          </cell>
        </row>
        <row r="978">
          <cell r="D978" t="str">
            <v>Утв-но в ТПГГ на 2014 год</v>
          </cell>
          <cell r="E978">
            <v>0</v>
          </cell>
        </row>
        <row r="979">
          <cell r="D979" t="str">
            <v>4 месяца 2014 года</v>
          </cell>
          <cell r="E979">
            <v>0</v>
          </cell>
        </row>
        <row r="980">
          <cell r="D980" t="str">
            <v>заявка на 2015 год</v>
          </cell>
          <cell r="E980">
            <v>0</v>
          </cell>
        </row>
        <row r="981">
          <cell r="C981" t="str">
            <v>Среднегодовая занятость койки по статистическим данным (дней)</v>
          </cell>
          <cell r="D981" t="str">
            <v>2013 год</v>
          </cell>
          <cell r="E981">
            <v>0</v>
          </cell>
        </row>
        <row r="982">
          <cell r="D982" t="str">
            <v>4 месяца 2014 года</v>
          </cell>
          <cell r="E982">
            <v>0</v>
          </cell>
        </row>
        <row r="983">
          <cell r="D983" t="str">
            <v>заявка на 2015 год</v>
          </cell>
          <cell r="E983">
            <v>0</v>
          </cell>
        </row>
        <row r="984">
          <cell r="C984" t="str">
            <v>Среднегодовая занятость койки по счетам оплаченным и принятым к оплате (дней)</v>
          </cell>
          <cell r="D984" t="str">
            <v>2013 год</v>
          </cell>
          <cell r="E984">
            <v>0</v>
          </cell>
        </row>
        <row r="985">
          <cell r="D985" t="str">
            <v>4 месяца 2014 года</v>
          </cell>
          <cell r="E985">
            <v>0</v>
          </cell>
        </row>
        <row r="986">
          <cell r="D986" t="str">
            <v>заявка на 2015 год</v>
          </cell>
          <cell r="E986">
            <v>0</v>
          </cell>
        </row>
        <row r="987">
          <cell r="E987">
            <v>0</v>
          </cell>
        </row>
        <row r="988">
          <cell r="C988" t="str">
            <v>Средняя длительность пребывания 1-ого больного по статистическим данным  (дней)</v>
          </cell>
          <cell r="D988" t="str">
            <v>2013 год</v>
          </cell>
          <cell r="E988">
            <v>0</v>
          </cell>
        </row>
        <row r="989">
          <cell r="D989" t="str">
            <v>4 месяца 2014 года</v>
          </cell>
          <cell r="E989">
            <v>0</v>
          </cell>
        </row>
        <row r="990">
          <cell r="D990" t="str">
            <v>заявка на 2015 год</v>
          </cell>
          <cell r="E990">
            <v>0</v>
          </cell>
        </row>
        <row r="991">
          <cell r="C991" t="str">
            <v>Средняя длительность пребывания 1-ого больного по счетам оплаченным и принятым к оплате (дней)</v>
          </cell>
          <cell r="D991" t="str">
            <v>2013 год</v>
          </cell>
          <cell r="E991">
            <v>0</v>
          </cell>
        </row>
        <row r="992">
          <cell r="D992" t="str">
            <v>4 месяца 2014 года</v>
          </cell>
          <cell r="E992">
            <v>0</v>
          </cell>
        </row>
        <row r="993">
          <cell r="D993" t="str">
            <v>заявка на 2015 год</v>
          </cell>
          <cell r="E993">
            <v>0</v>
          </cell>
        </row>
        <row r="994">
          <cell r="C994" t="str">
            <v>Среднегодовое количество коек круглосуточного пребывания</v>
          </cell>
          <cell r="D994" t="str">
            <v>2013 год</v>
          </cell>
          <cell r="E994">
            <v>0</v>
          </cell>
        </row>
        <row r="995">
          <cell r="D995" t="str">
            <v>4 месяца 2014 года</v>
          </cell>
          <cell r="E995">
            <v>0</v>
          </cell>
        </row>
        <row r="996">
          <cell r="D996" t="str">
            <v>заявка на 2015 год</v>
          </cell>
          <cell r="E996">
            <v>0</v>
          </cell>
        </row>
        <row r="997">
          <cell r="C997" t="str">
            <v>Число койко-дней по статистическим данным (формы 47, 62)</v>
          </cell>
          <cell r="D997" t="str">
            <v>2013 год</v>
          </cell>
          <cell r="E997">
            <v>0</v>
          </cell>
        </row>
        <row r="998">
          <cell r="D998" t="str">
            <v>4 месяца 2014 года</v>
          </cell>
          <cell r="E998">
            <v>0</v>
          </cell>
        </row>
        <row r="999">
          <cell r="D999" t="str">
            <v>заявка на 2015 год</v>
          </cell>
          <cell r="E999">
            <v>0</v>
          </cell>
        </row>
        <row r="1000">
          <cell r="C1000" t="str">
            <v xml:space="preserve">Число койко-дней по счетам оплаченным и принятым к оплате </v>
          </cell>
          <cell r="D1000" t="str">
            <v>2013 год</v>
          </cell>
          <cell r="E1000">
            <v>0</v>
          </cell>
        </row>
        <row r="1001">
          <cell r="D1001" t="str">
            <v>4 месяца 2014 года</v>
          </cell>
          <cell r="E1001">
            <v>0</v>
          </cell>
        </row>
        <row r="1002">
          <cell r="D1002" t="str">
            <v>заявка на 2015 год</v>
          </cell>
          <cell r="E1002">
            <v>0</v>
          </cell>
        </row>
        <row r="1003">
          <cell r="C1003" t="str">
            <v>Число пролеченных больных (законченных случаев) по статистическим данным (формы 47, 62)</v>
          </cell>
          <cell r="D1003" t="str">
            <v>2013 год</v>
          </cell>
          <cell r="E1003">
            <v>0</v>
          </cell>
        </row>
        <row r="1004">
          <cell r="D1004" t="str">
            <v>4 месяца 2014 года</v>
          </cell>
          <cell r="E1004">
            <v>0</v>
          </cell>
        </row>
        <row r="1005">
          <cell r="D1005" t="str">
            <v>заявка на 2015 год</v>
          </cell>
          <cell r="E1005">
            <v>0</v>
          </cell>
        </row>
        <row r="1006">
          <cell r="C1006" t="str">
            <v xml:space="preserve">Число пролеченных больных (законченных случаев) по счетам оплаченным и принятым к оплате </v>
          </cell>
          <cell r="D1006" t="str">
            <v>2013 год</v>
          </cell>
          <cell r="E1006">
            <v>0</v>
          </cell>
        </row>
        <row r="1007">
          <cell r="D1007" t="str">
            <v>Утв-но в ТПГГ на 2014 год</v>
          </cell>
          <cell r="E1007">
            <v>0</v>
          </cell>
        </row>
        <row r="1008">
          <cell r="D1008" t="str">
            <v>4 месяца 2014 года</v>
          </cell>
          <cell r="E1008">
            <v>0</v>
          </cell>
        </row>
        <row r="1009">
          <cell r="D1009" t="str">
            <v>заявка на 2015 год</v>
          </cell>
          <cell r="E1009">
            <v>0</v>
          </cell>
        </row>
        <row r="1010">
          <cell r="C1010" t="str">
            <v>Среднегодовая занятость койки по статистическим данным (дней)</v>
          </cell>
          <cell r="D1010" t="str">
            <v>2013 год</v>
          </cell>
          <cell r="E1010">
            <v>0</v>
          </cell>
        </row>
        <row r="1011">
          <cell r="D1011" t="str">
            <v>4 месяца 2014 года</v>
          </cell>
          <cell r="E1011">
            <v>0</v>
          </cell>
        </row>
        <row r="1012">
          <cell r="D1012" t="str">
            <v>заявка на 2015 год</v>
          </cell>
          <cell r="E1012">
            <v>0</v>
          </cell>
        </row>
        <row r="1013">
          <cell r="C1013" t="str">
            <v>Среднегодовая занятость койки по счетам оплаченным и принятым к оплате (дней)</v>
          </cell>
          <cell r="D1013" t="str">
            <v>2013 год</v>
          </cell>
          <cell r="E1013">
            <v>0</v>
          </cell>
        </row>
        <row r="1014">
          <cell r="D1014" t="str">
            <v>4 месяца 2014 года</v>
          </cell>
          <cell r="E1014">
            <v>0</v>
          </cell>
        </row>
        <row r="1015">
          <cell r="D1015" t="str">
            <v>заявка на 2015 год</v>
          </cell>
          <cell r="E1015">
            <v>0</v>
          </cell>
        </row>
        <row r="1016">
          <cell r="E1016">
            <v>0</v>
          </cell>
        </row>
        <row r="1017">
          <cell r="C1017" t="str">
            <v>Средняя длительность пребывания 1-ого больного по статистическим данным  (дней)</v>
          </cell>
          <cell r="D1017" t="str">
            <v>2013 год</v>
          </cell>
          <cell r="E1017">
            <v>0</v>
          </cell>
        </row>
        <row r="1018">
          <cell r="D1018" t="str">
            <v>4 месяца 2014 года</v>
          </cell>
          <cell r="E1018">
            <v>0</v>
          </cell>
        </row>
        <row r="1019">
          <cell r="D1019" t="str">
            <v>заявка на 2015 год</v>
          </cell>
          <cell r="E1019">
            <v>0</v>
          </cell>
        </row>
        <row r="1020">
          <cell r="C1020" t="str">
            <v>Средняя длительность пребывания 1-ого больного по счетам оплаченным и принятым к оплате (дней)</v>
          </cell>
          <cell r="D1020" t="str">
            <v>2013 год</v>
          </cell>
          <cell r="E1020">
            <v>0</v>
          </cell>
        </row>
        <row r="1021">
          <cell r="D1021" t="str">
            <v>4 месяца 2014 года</v>
          </cell>
          <cell r="E1021">
            <v>0</v>
          </cell>
        </row>
        <row r="1022">
          <cell r="D1022" t="str">
            <v>заявка на 2015 год</v>
          </cell>
          <cell r="E1022">
            <v>0</v>
          </cell>
        </row>
        <row r="1023">
          <cell r="C1023" t="str">
            <v>Среднегодовое количество коек круглосуточного пребывания</v>
          </cell>
          <cell r="D1023" t="str">
            <v>2013 год</v>
          </cell>
          <cell r="E1023">
            <v>0</v>
          </cell>
        </row>
        <row r="1024">
          <cell r="D1024" t="str">
            <v>4 месяца 2014 года</v>
          </cell>
          <cell r="E1024">
            <v>0</v>
          </cell>
        </row>
        <row r="1025">
          <cell r="D1025" t="str">
            <v>заявка на 2015 год</v>
          </cell>
          <cell r="E1025">
            <v>0</v>
          </cell>
        </row>
        <row r="1026">
          <cell r="C1026" t="str">
            <v>Число койко-дней по статистическим данным (формы 47, 62)</v>
          </cell>
          <cell r="D1026" t="str">
            <v>2013 год</v>
          </cell>
          <cell r="E1026">
            <v>0</v>
          </cell>
        </row>
        <row r="1027">
          <cell r="D1027" t="str">
            <v>4 месяца 2014 года</v>
          </cell>
          <cell r="E1027">
            <v>0</v>
          </cell>
        </row>
        <row r="1028">
          <cell r="D1028" t="str">
            <v>заявка на 2015 год</v>
          </cell>
          <cell r="E1028">
            <v>0</v>
          </cell>
        </row>
        <row r="1029">
          <cell r="C1029" t="str">
            <v xml:space="preserve">Число койко-дней по счетам оплаченным и принятым к оплате </v>
          </cell>
          <cell r="D1029" t="str">
            <v>2013 год</v>
          </cell>
          <cell r="E1029">
            <v>0</v>
          </cell>
        </row>
        <row r="1030">
          <cell r="D1030" t="str">
            <v>4 месяца 2014 года</v>
          </cell>
          <cell r="E1030">
            <v>0</v>
          </cell>
        </row>
        <row r="1031">
          <cell r="D1031" t="str">
            <v>заявка на 2015 год</v>
          </cell>
          <cell r="E1031">
            <v>0</v>
          </cell>
        </row>
        <row r="1032">
          <cell r="C1032" t="str">
            <v>Число пролеченных больных (законченных случаев) по статистическим данным (формы 47, 62)</v>
          </cell>
          <cell r="D1032" t="str">
            <v>2013 год</v>
          </cell>
          <cell r="E1032">
            <v>0</v>
          </cell>
        </row>
        <row r="1033">
          <cell r="D1033" t="str">
            <v>4 месяца 2014 года</v>
          </cell>
          <cell r="E1033">
            <v>0</v>
          </cell>
        </row>
        <row r="1034">
          <cell r="D1034" t="str">
            <v>заявка на 2015 год</v>
          </cell>
          <cell r="E1034">
            <v>0</v>
          </cell>
        </row>
        <row r="1035">
          <cell r="C1035" t="str">
            <v xml:space="preserve">Число пролеченных больных (законченных случаев) по счетам оплаченным и принятым к оплате </v>
          </cell>
          <cell r="D1035" t="str">
            <v>2013 год</v>
          </cell>
          <cell r="E1035">
            <v>0</v>
          </cell>
        </row>
        <row r="1036">
          <cell r="D1036" t="str">
            <v>Утв-но в ТПГГ на 2014 год</v>
          </cell>
          <cell r="E1036">
            <v>0</v>
          </cell>
        </row>
        <row r="1037">
          <cell r="D1037" t="str">
            <v>4 месяца 2014 года</v>
          </cell>
          <cell r="E1037">
            <v>0</v>
          </cell>
        </row>
        <row r="1038">
          <cell r="D1038" t="str">
            <v>заявка на 2015 год</v>
          </cell>
          <cell r="E1038">
            <v>0</v>
          </cell>
        </row>
        <row r="1039">
          <cell r="C1039" t="str">
            <v>Среднегодовая занятость койки по статистическим данным (дней)</v>
          </cell>
          <cell r="D1039" t="str">
            <v>2013 год</v>
          </cell>
          <cell r="E1039">
            <v>0</v>
          </cell>
        </row>
        <row r="1040">
          <cell r="D1040" t="str">
            <v>4 месяца 2014 года</v>
          </cell>
          <cell r="E1040">
            <v>0</v>
          </cell>
        </row>
        <row r="1041">
          <cell r="D1041" t="str">
            <v>заявка на 2015 год</v>
          </cell>
          <cell r="E1041">
            <v>0</v>
          </cell>
        </row>
        <row r="1042">
          <cell r="C1042" t="str">
            <v>Среднегодовая занятость койки по счетам оплаченным и принятым к оплате (дней)</v>
          </cell>
          <cell r="D1042" t="str">
            <v>2013 год</v>
          </cell>
          <cell r="E1042">
            <v>0</v>
          </cell>
        </row>
        <row r="1043">
          <cell r="D1043" t="str">
            <v>4 месяца 2014 года</v>
          </cell>
          <cell r="E1043">
            <v>0</v>
          </cell>
        </row>
        <row r="1044">
          <cell r="D1044" t="str">
            <v>заявка на 2015 год</v>
          </cell>
          <cell r="E1044">
            <v>0</v>
          </cell>
        </row>
        <row r="1045">
          <cell r="E1045">
            <v>0</v>
          </cell>
        </row>
        <row r="1046">
          <cell r="C1046" t="str">
            <v>Средняя длительность пребывания 1-ого больного по статистическим данным  (дней)</v>
          </cell>
          <cell r="D1046" t="str">
            <v>2013 год</v>
          </cell>
          <cell r="E1046">
            <v>0</v>
          </cell>
        </row>
        <row r="1047">
          <cell r="D1047" t="str">
            <v>4 месяца 2014 года</v>
          </cell>
          <cell r="E1047">
            <v>0</v>
          </cell>
        </row>
        <row r="1048">
          <cell r="D1048" t="str">
            <v>заявка на 2015 год</v>
          </cell>
          <cell r="E1048">
            <v>0</v>
          </cell>
        </row>
        <row r="1049">
          <cell r="C1049" t="str">
            <v>Средняя длительность пребывания 1-ого больного по счетам оплаченным и принятым к оплате (дней)</v>
          </cell>
          <cell r="D1049" t="str">
            <v>2013 год</v>
          </cell>
          <cell r="E1049">
            <v>0</v>
          </cell>
        </row>
        <row r="1050">
          <cell r="D1050" t="str">
            <v>4 месяца 2014 года</v>
          </cell>
          <cell r="E1050">
            <v>0</v>
          </cell>
        </row>
        <row r="1051">
          <cell r="D1051" t="str">
            <v>заявка на 2015 год</v>
          </cell>
          <cell r="E1051">
            <v>0</v>
          </cell>
        </row>
        <row r="1052">
          <cell r="C1052" t="str">
            <v>Среднегодовое количество коек круглосуточного пребывания</v>
          </cell>
          <cell r="D1052" t="str">
            <v>2013 год</v>
          </cell>
          <cell r="E1052">
            <v>0</v>
          </cell>
        </row>
        <row r="1053">
          <cell r="D1053" t="str">
            <v>4 месяца 2014 года</v>
          </cell>
          <cell r="E1053">
            <v>0</v>
          </cell>
        </row>
        <row r="1054">
          <cell r="D1054" t="str">
            <v>заявка на 2015 год</v>
          </cell>
          <cell r="E1054">
            <v>0</v>
          </cell>
        </row>
        <row r="1055">
          <cell r="C1055" t="str">
            <v>Число койко-дней по статистическим данным (формы 47, 62)</v>
          </cell>
          <cell r="D1055" t="str">
            <v>2013 год</v>
          </cell>
          <cell r="E1055">
            <v>0</v>
          </cell>
        </row>
        <row r="1056">
          <cell r="D1056" t="str">
            <v>4 месяца 2014 года</v>
          </cell>
          <cell r="E1056">
            <v>0</v>
          </cell>
        </row>
        <row r="1057">
          <cell r="D1057" t="str">
            <v>заявка на 2015 год</v>
          </cell>
          <cell r="E1057">
            <v>0</v>
          </cell>
        </row>
        <row r="1058">
          <cell r="C1058" t="str">
            <v xml:space="preserve">Число койко-дней по счетам оплаченным и принятым к оплате </v>
          </cell>
          <cell r="D1058" t="str">
            <v>2013 год</v>
          </cell>
          <cell r="E1058">
            <v>0</v>
          </cell>
        </row>
        <row r="1059">
          <cell r="D1059" t="str">
            <v>4 месяца 2014 года</v>
          </cell>
          <cell r="E1059">
            <v>0</v>
          </cell>
        </row>
        <row r="1060">
          <cell r="D1060" t="str">
            <v>заявка на 2015 год</v>
          </cell>
          <cell r="E1060">
            <v>0</v>
          </cell>
        </row>
        <row r="1061">
          <cell r="C1061" t="str">
            <v>Число пролеченных больных (законченных случаев) по статистическим данным (формы 47, 62)</v>
          </cell>
          <cell r="D1061" t="str">
            <v>2013 год</v>
          </cell>
          <cell r="E1061">
            <v>0</v>
          </cell>
        </row>
        <row r="1062">
          <cell r="D1062" t="str">
            <v>4 месяца 2014 года</v>
          </cell>
          <cell r="E1062">
            <v>0</v>
          </cell>
        </row>
        <row r="1063">
          <cell r="D1063" t="str">
            <v>заявка на 2015 год</v>
          </cell>
          <cell r="E1063">
            <v>0</v>
          </cell>
        </row>
        <row r="1064">
          <cell r="C1064" t="str">
            <v xml:space="preserve">Число пролеченных больных (законченных случаев) по счетам оплаченным и принятым к оплате </v>
          </cell>
          <cell r="D1064" t="str">
            <v>2013 год</v>
          </cell>
          <cell r="E1064">
            <v>0</v>
          </cell>
        </row>
        <row r="1065">
          <cell r="D1065" t="str">
            <v>Утв-но в ТПГГ на 2014 год</v>
          </cell>
          <cell r="E1065">
            <v>0</v>
          </cell>
        </row>
        <row r="1066">
          <cell r="D1066" t="str">
            <v>4 месяца 2014 года</v>
          </cell>
          <cell r="E1066">
            <v>0</v>
          </cell>
        </row>
        <row r="1067">
          <cell r="D1067" t="str">
            <v>заявка на 2015 год</v>
          </cell>
          <cell r="E1067">
            <v>0</v>
          </cell>
        </row>
        <row r="1068">
          <cell r="C1068" t="str">
            <v>Среднегодовая занятость койки по статистическим данным (дней)</v>
          </cell>
          <cell r="D1068" t="str">
            <v>2013 год</v>
          </cell>
          <cell r="E1068">
            <v>0</v>
          </cell>
        </row>
        <row r="1069">
          <cell r="D1069" t="str">
            <v>4 месяца 2014 года</v>
          </cell>
          <cell r="E1069">
            <v>0</v>
          </cell>
        </row>
        <row r="1070">
          <cell r="D1070" t="str">
            <v>заявка на 2015 год</v>
          </cell>
          <cell r="E1070">
            <v>0</v>
          </cell>
        </row>
        <row r="1071">
          <cell r="C1071" t="str">
            <v>Среднегодовая занятость койки по счетам оплаченным и принятым к оплате (дней)</v>
          </cell>
          <cell r="D1071" t="str">
            <v>2013 год</v>
          </cell>
          <cell r="E1071">
            <v>0</v>
          </cell>
        </row>
        <row r="1072">
          <cell r="D1072" t="str">
            <v>4 месяца 2014 года</v>
          </cell>
          <cell r="E1072">
            <v>0</v>
          </cell>
        </row>
        <row r="1073">
          <cell r="D1073" t="str">
            <v>заявка на 2015 год</v>
          </cell>
          <cell r="E1073">
            <v>0</v>
          </cell>
        </row>
        <row r="1074">
          <cell r="E1074">
            <v>0</v>
          </cell>
        </row>
        <row r="1075">
          <cell r="C1075" t="str">
            <v>Средняя длительность пребывания 1-ого больного по статистическим данным  (дней)</v>
          </cell>
          <cell r="D1075" t="str">
            <v>2013 год</v>
          </cell>
          <cell r="E1075">
            <v>0</v>
          </cell>
        </row>
        <row r="1076">
          <cell r="D1076" t="str">
            <v>4 месяца 2014 года</v>
          </cell>
          <cell r="E1076">
            <v>0</v>
          </cell>
        </row>
        <row r="1077">
          <cell r="D1077" t="str">
            <v>заявка на 2015 год</v>
          </cell>
          <cell r="E1077">
            <v>0</v>
          </cell>
        </row>
        <row r="1078">
          <cell r="C1078" t="str">
            <v>Средняя длительность пребывания 1-ого больного по счетам оплаченным и принятым к оплате (дней)</v>
          </cell>
          <cell r="D1078" t="str">
            <v>2013 год</v>
          </cell>
          <cell r="E1078">
            <v>0</v>
          </cell>
        </row>
        <row r="1079">
          <cell r="D1079" t="str">
            <v>4 месяца 2014 года</v>
          </cell>
          <cell r="E1079">
            <v>0</v>
          </cell>
        </row>
        <row r="1080">
          <cell r="D1080" t="str">
            <v>заявка на 2015 год</v>
          </cell>
          <cell r="E1080">
            <v>0</v>
          </cell>
        </row>
        <row r="1081">
          <cell r="C1081" t="str">
            <v>Среднегодовое количество коек круглосуточного пребывания</v>
          </cell>
          <cell r="D1081" t="str">
            <v>2013 год</v>
          </cell>
          <cell r="E1081">
            <v>0</v>
          </cell>
        </row>
        <row r="1082">
          <cell r="D1082" t="str">
            <v>4 месяца 2014 года</v>
          </cell>
          <cell r="E1082">
            <v>0</v>
          </cell>
        </row>
        <row r="1083">
          <cell r="D1083" t="str">
            <v>заявка на 2015 год</v>
          </cell>
          <cell r="E1083">
            <v>0</v>
          </cell>
        </row>
        <row r="1084">
          <cell r="C1084" t="str">
            <v>Число койко-дней по статистическим данным (формы 47, 62)</v>
          </cell>
          <cell r="D1084" t="str">
            <v>2013 год</v>
          </cell>
          <cell r="E1084">
            <v>0</v>
          </cell>
        </row>
        <row r="1085">
          <cell r="D1085" t="str">
            <v>4 месяца 2014 года</v>
          </cell>
          <cell r="E1085">
            <v>0</v>
          </cell>
        </row>
        <row r="1086">
          <cell r="D1086" t="str">
            <v>заявка на 2015 год</v>
          </cell>
          <cell r="E1086">
            <v>0</v>
          </cell>
        </row>
        <row r="1087">
          <cell r="C1087" t="str">
            <v xml:space="preserve">Число койко-дней по счетам оплаченным и принятым к оплате </v>
          </cell>
          <cell r="D1087" t="str">
            <v>2013 год</v>
          </cell>
          <cell r="E1087">
            <v>0</v>
          </cell>
        </row>
        <row r="1088">
          <cell r="D1088" t="str">
            <v>4 месяца 2014 года</v>
          </cell>
          <cell r="E1088">
            <v>0</v>
          </cell>
        </row>
        <row r="1089">
          <cell r="D1089" t="str">
            <v>заявка на 2015 год</v>
          </cell>
          <cell r="E1089">
            <v>0</v>
          </cell>
        </row>
        <row r="1090">
          <cell r="C1090" t="str">
            <v>Число пролеченных больных (законченных случаев) по статистическим данным (формы 47, 62)</v>
          </cell>
          <cell r="D1090" t="str">
            <v>2013 год</v>
          </cell>
          <cell r="E1090">
            <v>0</v>
          </cell>
        </row>
        <row r="1091">
          <cell r="D1091" t="str">
            <v>4 месяца 2014 года</v>
          </cell>
          <cell r="E1091">
            <v>0</v>
          </cell>
        </row>
        <row r="1092">
          <cell r="D1092" t="str">
            <v>заявка на 2015 год</v>
          </cell>
          <cell r="E1092">
            <v>0</v>
          </cell>
        </row>
        <row r="1093">
          <cell r="C1093" t="str">
            <v xml:space="preserve">Число пролеченных больных (законченных случаев) по счетам оплаченным и принятым к оплате </v>
          </cell>
          <cell r="D1093" t="str">
            <v>2013 год</v>
          </cell>
          <cell r="E1093">
            <v>0</v>
          </cell>
        </row>
        <row r="1094">
          <cell r="D1094" t="str">
            <v>Утв-но в ТПГГ на 2014 год</v>
          </cell>
          <cell r="E1094">
            <v>0</v>
          </cell>
        </row>
        <row r="1095">
          <cell r="D1095" t="str">
            <v>4 месяца 2014 года</v>
          </cell>
          <cell r="E1095">
            <v>0</v>
          </cell>
        </row>
        <row r="1096">
          <cell r="D1096" t="str">
            <v>заявка на 2015 год</v>
          </cell>
          <cell r="E1096">
            <v>0</v>
          </cell>
        </row>
        <row r="1097">
          <cell r="C1097" t="str">
            <v>Среднегодовая занятость койки по статистическим данным (дней)</v>
          </cell>
          <cell r="D1097" t="str">
            <v>2013 год</v>
          </cell>
          <cell r="E1097">
            <v>0</v>
          </cell>
        </row>
        <row r="1098">
          <cell r="D1098" t="str">
            <v>4 месяца 2014 года</v>
          </cell>
          <cell r="E1098">
            <v>0</v>
          </cell>
        </row>
        <row r="1099">
          <cell r="D1099" t="str">
            <v>заявка на 2015 год</v>
          </cell>
          <cell r="E1099">
            <v>0</v>
          </cell>
        </row>
        <row r="1100">
          <cell r="C1100" t="str">
            <v>Среднегодовая занятость койки по счетам оплаченным и принятым к оплате (дней)</v>
          </cell>
          <cell r="D1100" t="str">
            <v>2013 год</v>
          </cell>
          <cell r="E1100">
            <v>0</v>
          </cell>
        </row>
        <row r="1101">
          <cell r="D1101" t="str">
            <v>4 месяца 2014 года</v>
          </cell>
          <cell r="E1101">
            <v>0</v>
          </cell>
        </row>
        <row r="1102">
          <cell r="D1102" t="str">
            <v>заявка на 2015 год</v>
          </cell>
          <cell r="E1102">
            <v>0</v>
          </cell>
        </row>
        <row r="1103">
          <cell r="E1103">
            <v>0</v>
          </cell>
        </row>
        <row r="1104">
          <cell r="C1104" t="str">
            <v>Средняя длительность пребывания 1-ого больного по статистическим данным  (дней)</v>
          </cell>
          <cell r="D1104" t="str">
            <v>2013 год</v>
          </cell>
          <cell r="E1104">
            <v>0</v>
          </cell>
        </row>
        <row r="1105">
          <cell r="D1105" t="str">
            <v>4 месяца 2014 года</v>
          </cell>
          <cell r="E1105">
            <v>0</v>
          </cell>
        </row>
        <row r="1106">
          <cell r="D1106" t="str">
            <v>заявка на 2015 год</v>
          </cell>
          <cell r="E1106">
            <v>0</v>
          </cell>
        </row>
        <row r="1107">
          <cell r="C1107" t="str">
            <v>Средняя длительность пребывания 1-ого больного по счетам оплаченным и принятым к оплате (дней)</v>
          </cell>
          <cell r="D1107" t="str">
            <v>2013 год</v>
          </cell>
          <cell r="E1107">
            <v>0</v>
          </cell>
        </row>
        <row r="1108">
          <cell r="D1108" t="str">
            <v>4 месяца 2014 года</v>
          </cell>
          <cell r="E1108">
            <v>0</v>
          </cell>
        </row>
        <row r="1109">
          <cell r="D1109" t="str">
            <v>заявка на 2015 год</v>
          </cell>
          <cell r="E1109">
            <v>0</v>
          </cell>
        </row>
        <row r="1110">
          <cell r="C1110" t="str">
            <v>Среднегодовое количество коек круглосуточного пребывания</v>
          </cell>
          <cell r="D1110" t="str">
            <v>2013 год</v>
          </cell>
          <cell r="E1110">
            <v>0</v>
          </cell>
        </row>
        <row r="1111">
          <cell r="D1111" t="str">
            <v>4 месяца 2014 года</v>
          </cell>
          <cell r="E1111">
            <v>0</v>
          </cell>
        </row>
        <row r="1112">
          <cell r="D1112" t="str">
            <v>заявка на 2015 год</v>
          </cell>
          <cell r="E1112">
            <v>0</v>
          </cell>
        </row>
        <row r="1113">
          <cell r="C1113" t="str">
            <v>Число койко-дней по статистическим данным (формы 47, 62)</v>
          </cell>
          <cell r="D1113" t="str">
            <v>2013 год</v>
          </cell>
          <cell r="E1113">
            <v>0</v>
          </cell>
        </row>
        <row r="1114">
          <cell r="D1114" t="str">
            <v>4 месяца 2014 года</v>
          </cell>
          <cell r="E1114">
            <v>0</v>
          </cell>
        </row>
        <row r="1115">
          <cell r="D1115" t="str">
            <v>заявка на 2015 год</v>
          </cell>
          <cell r="E1115">
            <v>0</v>
          </cell>
        </row>
        <row r="1116">
          <cell r="C1116" t="str">
            <v xml:space="preserve">Число койко-дней по счетам оплаченным и принятым к оплате </v>
          </cell>
          <cell r="D1116" t="str">
            <v>2013 год</v>
          </cell>
          <cell r="E1116">
            <v>0</v>
          </cell>
        </row>
        <row r="1117">
          <cell r="D1117" t="str">
            <v>4 месяца 2014 года</v>
          </cell>
          <cell r="E1117">
            <v>0</v>
          </cell>
        </row>
        <row r="1118">
          <cell r="D1118" t="str">
            <v>заявка на 2015 год</v>
          </cell>
          <cell r="E1118">
            <v>0</v>
          </cell>
        </row>
        <row r="1119">
          <cell r="C1119" t="str">
            <v>Число пролеченных больных (законченных случаев) по статистическим данным (формы 47, 62)</v>
          </cell>
          <cell r="D1119" t="str">
            <v>2013 год</v>
          </cell>
          <cell r="E1119">
            <v>0</v>
          </cell>
        </row>
        <row r="1120">
          <cell r="D1120" t="str">
            <v>4 месяца 2014 года</v>
          </cell>
          <cell r="E1120">
            <v>0</v>
          </cell>
        </row>
        <row r="1121">
          <cell r="D1121" t="str">
            <v>заявка на 2015 год</v>
          </cell>
          <cell r="E1121">
            <v>0</v>
          </cell>
        </row>
        <row r="1122">
          <cell r="C1122" t="str">
            <v xml:space="preserve">Число пролеченных больных (законченных случаев) по счетам оплаченным и принятым к оплате </v>
          </cell>
          <cell r="D1122" t="str">
            <v>2013 год</v>
          </cell>
          <cell r="E1122">
            <v>0</v>
          </cell>
        </row>
        <row r="1123">
          <cell r="D1123" t="str">
            <v>Утв-но в ТПГГ на 2014 год</v>
          </cell>
          <cell r="E1123">
            <v>0</v>
          </cell>
        </row>
        <row r="1124">
          <cell r="D1124" t="str">
            <v>4 месяца 2014 года</v>
          </cell>
          <cell r="E1124">
            <v>0</v>
          </cell>
        </row>
        <row r="1125">
          <cell r="D1125" t="str">
            <v>заявка на 2015 год</v>
          </cell>
          <cell r="E1125">
            <v>0</v>
          </cell>
        </row>
        <row r="1126">
          <cell r="C1126" t="str">
            <v>Среднегодовая занятость койки по статистическим данным (дней)</v>
          </cell>
          <cell r="D1126" t="str">
            <v>2013 год</v>
          </cell>
          <cell r="E1126">
            <v>0</v>
          </cell>
        </row>
        <row r="1127">
          <cell r="D1127" t="str">
            <v>4 месяца 2014 года</v>
          </cell>
          <cell r="E1127">
            <v>0</v>
          </cell>
        </row>
        <row r="1128">
          <cell r="D1128" t="str">
            <v>заявка на 2015 год</v>
          </cell>
          <cell r="E1128">
            <v>0</v>
          </cell>
        </row>
        <row r="1129">
          <cell r="C1129" t="str">
            <v>Среднегодовая занятость койки по счетам оплаченным и принятым к оплате (дней)</v>
          </cell>
          <cell r="D1129" t="str">
            <v>2013 год</v>
          </cell>
          <cell r="E1129">
            <v>0</v>
          </cell>
        </row>
        <row r="1130">
          <cell r="D1130" t="str">
            <v>4 месяца 2014 года</v>
          </cell>
          <cell r="E1130">
            <v>0</v>
          </cell>
        </row>
        <row r="1131">
          <cell r="D1131" t="str">
            <v>заявка на 2015 год</v>
          </cell>
          <cell r="E1131">
            <v>0</v>
          </cell>
        </row>
        <row r="1132">
          <cell r="E1132">
            <v>0</v>
          </cell>
        </row>
        <row r="1133">
          <cell r="C1133" t="str">
            <v>Средняя длительность пребывания 1-ого больного по статистическим данным  (дней)</v>
          </cell>
          <cell r="D1133" t="str">
            <v>2013 год</v>
          </cell>
          <cell r="E1133">
            <v>0</v>
          </cell>
        </row>
        <row r="1134">
          <cell r="D1134" t="str">
            <v>4 месяца 2014 года</v>
          </cell>
          <cell r="E1134">
            <v>0</v>
          </cell>
        </row>
        <row r="1135">
          <cell r="D1135" t="str">
            <v>заявка на 2015 год</v>
          </cell>
          <cell r="E1135">
            <v>0</v>
          </cell>
        </row>
        <row r="1136">
          <cell r="C1136" t="str">
            <v>Средняя длительность пребывания 1-ого больного по счетам оплаченным и принятым к оплате (дней)</v>
          </cell>
          <cell r="D1136" t="str">
            <v>2013 год</v>
          </cell>
          <cell r="E1136">
            <v>0</v>
          </cell>
        </row>
        <row r="1137">
          <cell r="D1137" t="str">
            <v>4 месяца 2014 года</v>
          </cell>
          <cell r="E1137">
            <v>0</v>
          </cell>
        </row>
        <row r="1138">
          <cell r="D1138" t="str">
            <v>заявка на 2015 год</v>
          </cell>
          <cell r="E1138">
            <v>0</v>
          </cell>
        </row>
        <row r="1139">
          <cell r="C1139" t="str">
            <v>Среднегодовое количество коек круглосуточного пребывания</v>
          </cell>
          <cell r="D1139" t="str">
            <v>2013 год</v>
          </cell>
          <cell r="E1139">
            <v>0</v>
          </cell>
        </row>
        <row r="1140">
          <cell r="D1140" t="str">
            <v>4 месяца 2014 года</v>
          </cell>
          <cell r="E1140">
            <v>0</v>
          </cell>
        </row>
        <row r="1141">
          <cell r="D1141" t="str">
            <v>заявка на 2015 год</v>
          </cell>
          <cell r="E1141">
            <v>0</v>
          </cell>
        </row>
        <row r="1142">
          <cell r="C1142" t="str">
            <v>Число койко-дней по статистическим данным (формы 47, 62)</v>
          </cell>
          <cell r="D1142" t="str">
            <v>2013 год</v>
          </cell>
          <cell r="E1142">
            <v>0</v>
          </cell>
        </row>
        <row r="1143">
          <cell r="D1143" t="str">
            <v>4 месяца 2014 года</v>
          </cell>
          <cell r="E1143">
            <v>0</v>
          </cell>
        </row>
        <row r="1144">
          <cell r="D1144" t="str">
            <v>заявка на 2015 год</v>
          </cell>
          <cell r="E1144">
            <v>0</v>
          </cell>
        </row>
        <row r="1145">
          <cell r="C1145" t="str">
            <v xml:space="preserve">Число койко-дней по счетам оплаченным и принятым к оплате </v>
          </cell>
          <cell r="D1145" t="str">
            <v>2013 год</v>
          </cell>
          <cell r="E1145">
            <v>0</v>
          </cell>
        </row>
        <row r="1146">
          <cell r="D1146" t="str">
            <v>4 месяца 2014 года</v>
          </cell>
          <cell r="E1146">
            <v>0</v>
          </cell>
        </row>
        <row r="1147">
          <cell r="D1147" t="str">
            <v>заявка на 2015 год</v>
          </cell>
          <cell r="E1147">
            <v>0</v>
          </cell>
        </row>
        <row r="1148">
          <cell r="C1148" t="str">
            <v>Число пролеченных больных (законченных случаев) по статистическим данным (формы 47, 62)</v>
          </cell>
          <cell r="D1148" t="str">
            <v>2013 год</v>
          </cell>
          <cell r="E1148">
            <v>0</v>
          </cell>
        </row>
        <row r="1149">
          <cell r="D1149" t="str">
            <v>4 месяца 2014 года</v>
          </cell>
          <cell r="E1149">
            <v>0</v>
          </cell>
        </row>
        <row r="1150">
          <cell r="D1150" t="str">
            <v>заявка на 2015 год</v>
          </cell>
          <cell r="E1150">
            <v>0</v>
          </cell>
        </row>
        <row r="1151">
          <cell r="C1151" t="str">
            <v xml:space="preserve">Число пролеченных больных (законченных случаев) по счетам оплаченным и принятым к оплате </v>
          </cell>
          <cell r="D1151" t="str">
            <v>2013 год</v>
          </cell>
          <cell r="E1151">
            <v>0</v>
          </cell>
        </row>
        <row r="1152">
          <cell r="D1152" t="str">
            <v>Утв-но в ТПГГ на 2014 год</v>
          </cell>
          <cell r="E1152">
            <v>0</v>
          </cell>
        </row>
        <row r="1153">
          <cell r="D1153" t="str">
            <v>4 месяца 2014 года</v>
          </cell>
          <cell r="E1153">
            <v>0</v>
          </cell>
        </row>
        <row r="1154">
          <cell r="D1154" t="str">
            <v>заявка на 2015 год</v>
          </cell>
          <cell r="E1154">
            <v>0</v>
          </cell>
        </row>
        <row r="1155">
          <cell r="C1155" t="str">
            <v>Среднегодовая занятость койки по статистическим данным (дней)</v>
          </cell>
          <cell r="D1155" t="str">
            <v>2013 год</v>
          </cell>
          <cell r="E1155">
            <v>0</v>
          </cell>
        </row>
        <row r="1156">
          <cell r="D1156" t="str">
            <v>4 месяца 2014 года</v>
          </cell>
          <cell r="E1156">
            <v>0</v>
          </cell>
        </row>
        <row r="1157">
          <cell r="D1157" t="str">
            <v>заявка на 2015 год</v>
          </cell>
          <cell r="E1157">
            <v>0</v>
          </cell>
        </row>
        <row r="1158">
          <cell r="C1158" t="str">
            <v>Среднегодовая занятость койки по счетам оплаченным и принятым к оплате (дней)</v>
          </cell>
          <cell r="D1158" t="str">
            <v>2013 год</v>
          </cell>
          <cell r="E1158">
            <v>0</v>
          </cell>
        </row>
        <row r="1159">
          <cell r="D1159" t="str">
            <v>4 месяца 2014 года</v>
          </cell>
          <cell r="E1159">
            <v>0</v>
          </cell>
        </row>
        <row r="1160">
          <cell r="D1160" t="str">
            <v>заявка на 2015 год</v>
          </cell>
          <cell r="E1160">
            <v>0</v>
          </cell>
        </row>
        <row r="1161">
          <cell r="E1161">
            <v>0</v>
          </cell>
        </row>
        <row r="1162">
          <cell r="C1162" t="str">
            <v>Средняя длительность пребывания 1-ого больного по статистическим данным  (дней)</v>
          </cell>
          <cell r="D1162" t="str">
            <v>2013 год</v>
          </cell>
          <cell r="E1162">
            <v>0</v>
          </cell>
        </row>
        <row r="1163">
          <cell r="D1163" t="str">
            <v>4 месяца 2014 года</v>
          </cell>
          <cell r="E1163">
            <v>0</v>
          </cell>
        </row>
        <row r="1164">
          <cell r="D1164" t="str">
            <v>заявка на 2015 год</v>
          </cell>
          <cell r="E1164">
            <v>0</v>
          </cell>
        </row>
        <row r="1165">
          <cell r="C1165" t="str">
            <v>Средняя длительность пребывания 1-ого больного по счетам оплаченным и принятым к оплате (дней)</v>
          </cell>
          <cell r="D1165" t="str">
            <v>2013 год</v>
          </cell>
          <cell r="E1165">
            <v>0</v>
          </cell>
        </row>
        <row r="1166">
          <cell r="D1166" t="str">
            <v>4 месяца 2014 года</v>
          </cell>
          <cell r="E1166">
            <v>0</v>
          </cell>
        </row>
        <row r="1167">
          <cell r="D1167" t="str">
            <v>заявка на 2015 год</v>
          </cell>
          <cell r="E1167">
            <v>0</v>
          </cell>
        </row>
        <row r="1168">
          <cell r="C1168" t="str">
            <v>Среднегодовое количество коек круглосуточного пребывания</v>
          </cell>
          <cell r="D1168" t="str">
            <v>2013 год</v>
          </cell>
          <cell r="E1168">
            <v>0</v>
          </cell>
        </row>
        <row r="1169">
          <cell r="D1169" t="str">
            <v>4 месяца 2014 года</v>
          </cell>
          <cell r="E1169">
            <v>0</v>
          </cell>
        </row>
        <row r="1170">
          <cell r="D1170" t="str">
            <v>заявка на 2015 год</v>
          </cell>
          <cell r="E1170">
            <v>0</v>
          </cell>
        </row>
        <row r="1171">
          <cell r="C1171" t="str">
            <v>Число койко-дней по статистическим данным (формы 47, 62)</v>
          </cell>
          <cell r="D1171" t="str">
            <v>2013 год</v>
          </cell>
          <cell r="E1171">
            <v>0</v>
          </cell>
        </row>
        <row r="1172">
          <cell r="D1172" t="str">
            <v>4 месяца 2014 года</v>
          </cell>
          <cell r="E1172">
            <v>0</v>
          </cell>
        </row>
        <row r="1173">
          <cell r="D1173" t="str">
            <v>заявка на 2015 год</v>
          </cell>
          <cell r="E1173">
            <v>0</v>
          </cell>
        </row>
        <row r="1174">
          <cell r="C1174" t="str">
            <v xml:space="preserve">Число койко-дней по счетам оплаченным и принятым к оплате </v>
          </cell>
          <cell r="D1174" t="str">
            <v>2013 год</v>
          </cell>
          <cell r="E1174">
            <v>0</v>
          </cell>
        </row>
        <row r="1175">
          <cell r="D1175" t="str">
            <v>4 месяца 2014 года</v>
          </cell>
          <cell r="E1175">
            <v>0</v>
          </cell>
        </row>
        <row r="1176">
          <cell r="D1176" t="str">
            <v>заявка на 2015 год</v>
          </cell>
          <cell r="E1176">
            <v>0</v>
          </cell>
        </row>
        <row r="1177">
          <cell r="C1177" t="str">
            <v>Число пролеченных больных (законченных случаев) по статистическим данным (формы 47, 62)</v>
          </cell>
          <cell r="D1177" t="str">
            <v>2013 год</v>
          </cell>
          <cell r="E1177">
            <v>0</v>
          </cell>
        </row>
        <row r="1178">
          <cell r="D1178" t="str">
            <v>4 месяца 2014 года</v>
          </cell>
          <cell r="E1178">
            <v>0</v>
          </cell>
        </row>
        <row r="1179">
          <cell r="D1179" t="str">
            <v>заявка на 2015 год</v>
          </cell>
          <cell r="E1179">
            <v>0</v>
          </cell>
        </row>
        <row r="1180">
          <cell r="C1180" t="str">
            <v xml:space="preserve">Число пролеченных больных (законченных случаев) по счетам оплаченным и принятым к оплате </v>
          </cell>
          <cell r="D1180" t="str">
            <v>2013 год</v>
          </cell>
          <cell r="E1180">
            <v>0</v>
          </cell>
        </row>
        <row r="1181">
          <cell r="D1181" t="str">
            <v>Утв-но в ТПГГ на 2014 год</v>
          </cell>
          <cell r="E1181">
            <v>0</v>
          </cell>
        </row>
        <row r="1182">
          <cell r="D1182" t="str">
            <v>4 месяца 2014 года</v>
          </cell>
          <cell r="E1182">
            <v>0</v>
          </cell>
        </row>
        <row r="1183">
          <cell r="D1183" t="str">
            <v>заявка на 2015 год</v>
          </cell>
          <cell r="E1183">
            <v>0</v>
          </cell>
        </row>
        <row r="1184">
          <cell r="C1184" t="str">
            <v>Среднегодовая занятость койки по статистическим данным (дней)</v>
          </cell>
          <cell r="D1184" t="str">
            <v>2013 год</v>
          </cell>
          <cell r="E1184">
            <v>0</v>
          </cell>
        </row>
        <row r="1185">
          <cell r="D1185" t="str">
            <v>4 месяца 2014 года</v>
          </cell>
          <cell r="E1185">
            <v>0</v>
          </cell>
        </row>
        <row r="1186">
          <cell r="D1186" t="str">
            <v>заявка на 2015 год</v>
          </cell>
          <cell r="E1186">
            <v>0</v>
          </cell>
        </row>
        <row r="1187">
          <cell r="C1187" t="str">
            <v>Среднегодовая занятость койки по счетам оплаченным и принятым к оплате (дней)</v>
          </cell>
          <cell r="D1187" t="str">
            <v>2013 год</v>
          </cell>
          <cell r="E1187">
            <v>0</v>
          </cell>
        </row>
        <row r="1188">
          <cell r="D1188" t="str">
            <v>4 месяца 2014 года</v>
          </cell>
          <cell r="E1188">
            <v>0</v>
          </cell>
        </row>
        <row r="1189">
          <cell r="D1189" t="str">
            <v>заявка на 2015 год</v>
          </cell>
          <cell r="E1189">
            <v>0</v>
          </cell>
        </row>
        <row r="1190">
          <cell r="E1190">
            <v>0</v>
          </cell>
        </row>
        <row r="1191">
          <cell r="C1191" t="str">
            <v>Средняя длительность пребывания 1-ого больного по статистическим данным  (дней)</v>
          </cell>
          <cell r="D1191" t="str">
            <v>2013 год</v>
          </cell>
          <cell r="E1191">
            <v>0</v>
          </cell>
        </row>
        <row r="1192">
          <cell r="D1192" t="str">
            <v>4 месяца 2014 года</v>
          </cell>
          <cell r="E1192">
            <v>0</v>
          </cell>
        </row>
        <row r="1193">
          <cell r="D1193" t="str">
            <v>заявка на 2015 год</v>
          </cell>
          <cell r="E1193">
            <v>0</v>
          </cell>
        </row>
        <row r="1194">
          <cell r="C1194" t="str">
            <v>Средняя длительность пребывания 1-ого больного по счетам оплаченным и принятым к оплате (дней)</v>
          </cell>
          <cell r="D1194" t="str">
            <v>2013 год</v>
          </cell>
          <cell r="E1194">
            <v>0</v>
          </cell>
        </row>
        <row r="1195">
          <cell r="D1195" t="str">
            <v>4 месяца 2014 года</v>
          </cell>
          <cell r="E1195">
            <v>0</v>
          </cell>
        </row>
        <row r="1196">
          <cell r="D1196" t="str">
            <v>заявка на 2015 год</v>
          </cell>
          <cell r="E1196">
            <v>0</v>
          </cell>
        </row>
        <row r="1197">
          <cell r="C1197" t="str">
            <v>Среднегодовое количество коек круглосуточного пребывания</v>
          </cell>
          <cell r="D1197" t="str">
            <v>2013 год</v>
          </cell>
          <cell r="E1197">
            <v>0</v>
          </cell>
        </row>
        <row r="1198">
          <cell r="D1198" t="str">
            <v>4 месяца 2014 года</v>
          </cell>
          <cell r="E1198">
            <v>0</v>
          </cell>
        </row>
        <row r="1199">
          <cell r="D1199" t="str">
            <v>заявка на 2015 год</v>
          </cell>
          <cell r="E1199">
            <v>0</v>
          </cell>
        </row>
        <row r="1200">
          <cell r="C1200" t="str">
            <v>Число койко-дней по статистическим данным (формы 47, 62)</v>
          </cell>
          <cell r="D1200" t="str">
            <v>2013 год</v>
          </cell>
          <cell r="E1200">
            <v>0</v>
          </cell>
        </row>
        <row r="1201">
          <cell r="D1201" t="str">
            <v>4 месяца 2014 года</v>
          </cell>
          <cell r="E1201">
            <v>0</v>
          </cell>
        </row>
        <row r="1202">
          <cell r="D1202" t="str">
            <v>заявка на 2015 год</v>
          </cell>
          <cell r="E1202">
            <v>0</v>
          </cell>
        </row>
        <row r="1203">
          <cell r="C1203" t="str">
            <v xml:space="preserve">Число койко-дней по счетам оплаченным и принятым к оплате </v>
          </cell>
          <cell r="D1203" t="str">
            <v>2013 год</v>
          </cell>
          <cell r="E1203">
            <v>0</v>
          </cell>
        </row>
        <row r="1204">
          <cell r="D1204" t="str">
            <v>4 месяца 2014 года</v>
          </cell>
          <cell r="E1204">
            <v>0</v>
          </cell>
        </row>
        <row r="1205">
          <cell r="D1205" t="str">
            <v>заявка на 2015 год</v>
          </cell>
          <cell r="E1205">
            <v>0</v>
          </cell>
        </row>
        <row r="1206">
          <cell r="C1206" t="str">
            <v>Число пролеченных больных (законченных случаев) по статистическим данным (формы 47, 62)</v>
          </cell>
          <cell r="D1206" t="str">
            <v>2013 год</v>
          </cell>
          <cell r="E1206">
            <v>0</v>
          </cell>
        </row>
        <row r="1207">
          <cell r="D1207" t="str">
            <v>4 месяца 2014 года</v>
          </cell>
          <cell r="E1207">
            <v>0</v>
          </cell>
        </row>
        <row r="1208">
          <cell r="D1208" t="str">
            <v>заявка на 2015 год</v>
          </cell>
          <cell r="E1208">
            <v>0</v>
          </cell>
        </row>
        <row r="1209">
          <cell r="C1209" t="str">
            <v xml:space="preserve">Число пролеченных больных (законченных случаев) по счетам оплаченным и принятым к оплате </v>
          </cell>
          <cell r="D1209" t="str">
            <v>2013 год</v>
          </cell>
          <cell r="E1209">
            <v>0</v>
          </cell>
        </row>
        <row r="1210">
          <cell r="D1210" t="str">
            <v>Утв-но в ТПГГ на 2014 год</v>
          </cell>
          <cell r="E1210">
            <v>0</v>
          </cell>
        </row>
        <row r="1211">
          <cell r="D1211" t="str">
            <v>4 месяца 2014 года</v>
          </cell>
          <cell r="E1211">
            <v>0</v>
          </cell>
        </row>
        <row r="1212">
          <cell r="D1212" t="str">
            <v>заявка на 2015 год</v>
          </cell>
          <cell r="E1212">
            <v>0</v>
          </cell>
        </row>
        <row r="1213">
          <cell r="C1213" t="str">
            <v>Среднегодовая занятость койки по статистическим данным (дней)</v>
          </cell>
          <cell r="D1213" t="str">
            <v>2013 год</v>
          </cell>
          <cell r="E1213">
            <v>0</v>
          </cell>
        </row>
        <row r="1214">
          <cell r="D1214" t="str">
            <v>4 месяца 2014 года</v>
          </cell>
          <cell r="E1214">
            <v>0</v>
          </cell>
        </row>
        <row r="1215">
          <cell r="D1215" t="str">
            <v>заявка на 2015 год</v>
          </cell>
          <cell r="E1215">
            <v>0</v>
          </cell>
        </row>
        <row r="1216">
          <cell r="C1216" t="str">
            <v>Среднегодовая занятость койки по счетам оплаченным и принятым к оплате (дней)</v>
          </cell>
          <cell r="D1216" t="str">
            <v>2013 год</v>
          </cell>
          <cell r="E1216">
            <v>0</v>
          </cell>
        </row>
        <row r="1217">
          <cell r="D1217" t="str">
            <v>4 месяца 2014 года</v>
          </cell>
          <cell r="E1217">
            <v>0</v>
          </cell>
        </row>
        <row r="1218">
          <cell r="D1218" t="str">
            <v>заявка на 2015 год</v>
          </cell>
          <cell r="E1218">
            <v>0</v>
          </cell>
        </row>
        <row r="1219">
          <cell r="E1219">
            <v>0</v>
          </cell>
        </row>
        <row r="1220">
          <cell r="C1220" t="str">
            <v>Средняя длительность пребывания 1-ого больного по статистическим данным  (дней)</v>
          </cell>
          <cell r="D1220" t="str">
            <v>2013 год</v>
          </cell>
          <cell r="E1220">
            <v>0</v>
          </cell>
        </row>
        <row r="1221">
          <cell r="D1221" t="str">
            <v>4 месяца 2014 года</v>
          </cell>
          <cell r="E1221">
            <v>0</v>
          </cell>
        </row>
        <row r="1222">
          <cell r="D1222" t="str">
            <v>заявка на 2015 год</v>
          </cell>
          <cell r="E1222">
            <v>0</v>
          </cell>
        </row>
        <row r="1223">
          <cell r="C1223" t="str">
            <v>Средняя длительность пребывания 1-ого больного по счетам оплаченным и принятым к оплате (дней)</v>
          </cell>
          <cell r="D1223" t="str">
            <v>2013 год</v>
          </cell>
          <cell r="E1223">
            <v>0</v>
          </cell>
        </row>
        <row r="1224">
          <cell r="D1224" t="str">
            <v>4 месяца 2014 года</v>
          </cell>
          <cell r="E1224">
            <v>0</v>
          </cell>
        </row>
        <row r="1225">
          <cell r="D1225" t="str">
            <v>заявка на 2015 год</v>
          </cell>
          <cell r="E1225">
            <v>0</v>
          </cell>
        </row>
        <row r="1226">
          <cell r="C1226" t="str">
            <v>Среднегодовое количество коек круглосуточного пребывания</v>
          </cell>
          <cell r="D1226" t="str">
            <v>2013 год</v>
          </cell>
          <cell r="E1226">
            <v>0</v>
          </cell>
        </row>
        <row r="1227">
          <cell r="D1227" t="str">
            <v>4 месяца 2014 года</v>
          </cell>
          <cell r="E1227">
            <v>0</v>
          </cell>
        </row>
        <row r="1228">
          <cell r="D1228" t="str">
            <v>заявка на 2015 год</v>
          </cell>
          <cell r="E1228">
            <v>0</v>
          </cell>
        </row>
        <row r="1229">
          <cell r="C1229" t="str">
            <v>Число койко-дней по статистическим данным (формы 47, 62)</v>
          </cell>
          <cell r="D1229" t="str">
            <v>2013 год</v>
          </cell>
          <cell r="E1229">
            <v>0</v>
          </cell>
        </row>
        <row r="1230">
          <cell r="D1230" t="str">
            <v>4 месяца 2014 года</v>
          </cell>
          <cell r="E1230">
            <v>0</v>
          </cell>
        </row>
        <row r="1231">
          <cell r="D1231" t="str">
            <v>заявка на 2015 год</v>
          </cell>
          <cell r="E1231">
            <v>0</v>
          </cell>
        </row>
        <row r="1232">
          <cell r="C1232" t="str">
            <v xml:space="preserve">Число койко-дней по счетам оплаченным и принятым к оплате </v>
          </cell>
          <cell r="D1232" t="str">
            <v>2013 год</v>
          </cell>
          <cell r="E1232">
            <v>0</v>
          </cell>
        </row>
        <row r="1233">
          <cell r="D1233" t="str">
            <v>4 месяца 2014 года</v>
          </cell>
          <cell r="E1233">
            <v>0</v>
          </cell>
        </row>
        <row r="1234">
          <cell r="D1234" t="str">
            <v>заявка на 2015 год</v>
          </cell>
          <cell r="E1234">
            <v>0</v>
          </cell>
        </row>
        <row r="1235">
          <cell r="C1235" t="str">
            <v>Число пролеченных больных (законченных случаев) по статистическим данным (формы 47, 62)</v>
          </cell>
          <cell r="D1235" t="str">
            <v>2013 год</v>
          </cell>
          <cell r="E1235">
            <v>0</v>
          </cell>
        </row>
        <row r="1236">
          <cell r="D1236" t="str">
            <v>4 месяца 2014 года</v>
          </cell>
          <cell r="E1236">
            <v>0</v>
          </cell>
        </row>
        <row r="1237">
          <cell r="D1237" t="str">
            <v>заявка на 2015 год</v>
          </cell>
          <cell r="E1237">
            <v>0</v>
          </cell>
        </row>
        <row r="1238">
          <cell r="C1238" t="str">
            <v xml:space="preserve">Число пролеченных больных (законченных случаев) по счетам оплаченным и принятым к оплате </v>
          </cell>
          <cell r="D1238" t="str">
            <v>2013 год</v>
          </cell>
          <cell r="E1238">
            <v>0</v>
          </cell>
        </row>
        <row r="1239">
          <cell r="D1239" t="str">
            <v>Утв-но в ТПГГ на 2014 год</v>
          </cell>
          <cell r="E1239">
            <v>0</v>
          </cell>
        </row>
        <row r="1240">
          <cell r="D1240" t="str">
            <v>4 месяца 2014 года</v>
          </cell>
          <cell r="E1240">
            <v>0</v>
          </cell>
        </row>
        <row r="1241">
          <cell r="D1241" t="str">
            <v>заявка на 2015 год</v>
          </cell>
          <cell r="E1241">
            <v>0</v>
          </cell>
        </row>
        <row r="1242">
          <cell r="C1242" t="str">
            <v>Среднегодовая занятость койки по статистическим данным (дней)</v>
          </cell>
          <cell r="D1242" t="str">
            <v>2013 год</v>
          </cell>
          <cell r="E1242">
            <v>0</v>
          </cell>
        </row>
        <row r="1243">
          <cell r="D1243" t="str">
            <v>4 месяца 2014 года</v>
          </cell>
          <cell r="E1243">
            <v>0</v>
          </cell>
        </row>
        <row r="1244">
          <cell r="D1244" t="str">
            <v>заявка на 2015 год</v>
          </cell>
          <cell r="E1244">
            <v>0</v>
          </cell>
        </row>
        <row r="1245">
          <cell r="C1245" t="str">
            <v>Среднегодовая занятость койки по счетам оплаченным и принятым к оплате (дней)</v>
          </cell>
          <cell r="D1245" t="str">
            <v>2013 год</v>
          </cell>
          <cell r="E1245">
            <v>0</v>
          </cell>
        </row>
        <row r="1246">
          <cell r="D1246" t="str">
            <v>4 месяца 2014 года</v>
          </cell>
          <cell r="E1246">
            <v>0</v>
          </cell>
        </row>
        <row r="1247">
          <cell r="D1247" t="str">
            <v>заявка на 2015 год</v>
          </cell>
          <cell r="E1247">
            <v>0</v>
          </cell>
        </row>
        <row r="1248">
          <cell r="E1248">
            <v>0</v>
          </cell>
        </row>
        <row r="1249">
          <cell r="C1249" t="str">
            <v>Средняя длительность пребывания 1-ого больного по статистическим данным  (дней)</v>
          </cell>
          <cell r="D1249" t="str">
            <v>2013 год</v>
          </cell>
          <cell r="E1249">
            <v>0</v>
          </cell>
        </row>
        <row r="1250">
          <cell r="D1250" t="str">
            <v>4 месяца 2014 года</v>
          </cell>
          <cell r="E1250">
            <v>0</v>
          </cell>
        </row>
        <row r="1251">
          <cell r="D1251" t="str">
            <v>заявка на 2015 год</v>
          </cell>
          <cell r="E1251">
            <v>0</v>
          </cell>
        </row>
        <row r="1252">
          <cell r="C1252" t="str">
            <v>Средняя длительность пребывания 1-ого больного по счетам оплаченным и принятым к оплате (дней)</v>
          </cell>
          <cell r="D1252" t="str">
            <v>2013 год</v>
          </cell>
          <cell r="E1252">
            <v>0</v>
          </cell>
        </row>
        <row r="1253">
          <cell r="D1253" t="str">
            <v>4 месяца 2014 года</v>
          </cell>
          <cell r="E1253">
            <v>0</v>
          </cell>
        </row>
        <row r="1254">
          <cell r="D1254" t="str">
            <v>заявка на 2015 год</v>
          </cell>
          <cell r="E1254">
            <v>0</v>
          </cell>
        </row>
        <row r="1255">
          <cell r="C1255" t="str">
            <v>Среднегодовое количество коек круглосуточного пребывания</v>
          </cell>
          <cell r="D1255" t="str">
            <v>2013 год</v>
          </cell>
          <cell r="E1255">
            <v>0</v>
          </cell>
        </row>
        <row r="1256">
          <cell r="D1256" t="str">
            <v>4 месяца 2014 года</v>
          </cell>
          <cell r="E1256">
            <v>0</v>
          </cell>
        </row>
        <row r="1257">
          <cell r="D1257" t="str">
            <v>заявка на 2015 год</v>
          </cell>
          <cell r="E1257">
            <v>0</v>
          </cell>
        </row>
        <row r="1258">
          <cell r="C1258" t="str">
            <v>Число койко-дней по статистическим данным (формы 47, 62)</v>
          </cell>
          <cell r="D1258" t="str">
            <v>2013 год</v>
          </cell>
          <cell r="E1258">
            <v>0</v>
          </cell>
        </row>
        <row r="1259">
          <cell r="D1259" t="str">
            <v>4 месяца 2014 года</v>
          </cell>
          <cell r="E1259">
            <v>0</v>
          </cell>
        </row>
        <row r="1260">
          <cell r="D1260" t="str">
            <v>заявка на 2015 год</v>
          </cell>
          <cell r="E1260">
            <v>0</v>
          </cell>
        </row>
        <row r="1261">
          <cell r="C1261" t="str">
            <v xml:space="preserve">Число койко-дней по счетам оплаченным и принятым к оплате </v>
          </cell>
          <cell r="D1261" t="str">
            <v>2013 год</v>
          </cell>
          <cell r="E1261">
            <v>0</v>
          </cell>
        </row>
        <row r="1262">
          <cell r="D1262" t="str">
            <v>4 месяца 2014 года</v>
          </cell>
          <cell r="E1262">
            <v>0</v>
          </cell>
        </row>
        <row r="1263">
          <cell r="D1263" t="str">
            <v>заявка на 2015 год</v>
          </cell>
          <cell r="E1263">
            <v>0</v>
          </cell>
        </row>
        <row r="1264">
          <cell r="C1264" t="str">
            <v>Число пролеченных больных (законченных случаев) по статистическим данным (формы 47, 62)</v>
          </cell>
          <cell r="D1264" t="str">
            <v>2013 год</v>
          </cell>
          <cell r="E1264">
            <v>0</v>
          </cell>
        </row>
        <row r="1265">
          <cell r="D1265" t="str">
            <v>4 месяца 2014 года</v>
          </cell>
          <cell r="E1265">
            <v>0</v>
          </cell>
        </row>
        <row r="1266">
          <cell r="D1266" t="str">
            <v>заявка на 2015 год</v>
          </cell>
          <cell r="E1266">
            <v>0</v>
          </cell>
        </row>
        <row r="1267">
          <cell r="C1267" t="str">
            <v xml:space="preserve">Число пролеченных больных (законченных случаев) по счетам оплаченным и принятым к оплате </v>
          </cell>
          <cell r="D1267" t="str">
            <v>2013 год</v>
          </cell>
          <cell r="E1267">
            <v>0</v>
          </cell>
        </row>
        <row r="1268">
          <cell r="D1268" t="str">
            <v>Утв-но в ТПГГ на 2014 год</v>
          </cell>
          <cell r="E1268">
            <v>0</v>
          </cell>
        </row>
        <row r="1269">
          <cell r="D1269" t="str">
            <v>4 месяца 2014 года</v>
          </cell>
          <cell r="E1269">
            <v>0</v>
          </cell>
        </row>
        <row r="1270">
          <cell r="D1270" t="str">
            <v>заявка на 2015 год</v>
          </cell>
          <cell r="E1270">
            <v>0</v>
          </cell>
        </row>
        <row r="1271">
          <cell r="C1271" t="str">
            <v>Среднегодовая занятость койки по статистическим данным (дней)</v>
          </cell>
          <cell r="D1271" t="str">
            <v>2013 год</v>
          </cell>
          <cell r="E1271">
            <v>0</v>
          </cell>
        </row>
        <row r="1272">
          <cell r="D1272" t="str">
            <v>4 месяца 2014 года</v>
          </cell>
          <cell r="E1272">
            <v>0</v>
          </cell>
        </row>
        <row r="1273">
          <cell r="D1273" t="str">
            <v>заявка на 2015 год</v>
          </cell>
          <cell r="E1273">
            <v>0</v>
          </cell>
        </row>
        <row r="1274">
          <cell r="C1274" t="str">
            <v>Среднегодовая занятость койки по счетам оплаченным и принятым к оплате (дней)</v>
          </cell>
          <cell r="D1274" t="str">
            <v>2013 год</v>
          </cell>
          <cell r="E1274">
            <v>0</v>
          </cell>
        </row>
        <row r="1275">
          <cell r="D1275" t="str">
            <v>4 месяца 2014 года</v>
          </cell>
          <cell r="E1275">
            <v>0</v>
          </cell>
        </row>
        <row r="1276">
          <cell r="D1276" t="str">
            <v>заявка на 2015 год</v>
          </cell>
          <cell r="E1276">
            <v>0</v>
          </cell>
        </row>
        <row r="1277">
          <cell r="E1277">
            <v>0</v>
          </cell>
        </row>
        <row r="1278">
          <cell r="C1278" t="str">
            <v>Средняя длительность пребывания 1-ого больного по статистическим данным  (дней)</v>
          </cell>
          <cell r="D1278" t="str">
            <v>2013 год</v>
          </cell>
          <cell r="E1278">
            <v>0</v>
          </cell>
        </row>
        <row r="1279">
          <cell r="D1279" t="str">
            <v>4 месяца 2014 года</v>
          </cell>
          <cell r="E1279">
            <v>0</v>
          </cell>
        </row>
        <row r="1280">
          <cell r="D1280" t="str">
            <v>заявка на 2015 год</v>
          </cell>
          <cell r="E1280">
            <v>0</v>
          </cell>
        </row>
        <row r="1281">
          <cell r="C1281" t="str">
            <v>Средняя длительность пребывания 1-ого больного по счетам оплаченным и принятым к оплате (дней)</v>
          </cell>
          <cell r="D1281" t="str">
            <v>2013 год</v>
          </cell>
          <cell r="E1281">
            <v>0</v>
          </cell>
        </row>
        <row r="1282">
          <cell r="D1282" t="str">
            <v>4 месяца 2014 года</v>
          </cell>
          <cell r="E1282">
            <v>0</v>
          </cell>
        </row>
        <row r="1283">
          <cell r="D1283" t="str">
            <v>заявка на 2015 год</v>
          </cell>
          <cell r="E1283">
            <v>0</v>
          </cell>
        </row>
        <row r="1284">
          <cell r="C1284" t="str">
            <v>Среднегодовое количество коек круглосуточного пребывания</v>
          </cell>
          <cell r="D1284" t="str">
            <v>2013 год</v>
          </cell>
          <cell r="E1284">
            <v>0</v>
          </cell>
        </row>
        <row r="1285">
          <cell r="D1285" t="str">
            <v>4 месяца 2014 года</v>
          </cell>
          <cell r="E1285">
            <v>0</v>
          </cell>
        </row>
        <row r="1286">
          <cell r="D1286" t="str">
            <v>заявка на 2015 год</v>
          </cell>
          <cell r="E1286">
            <v>0</v>
          </cell>
        </row>
        <row r="1287">
          <cell r="C1287" t="str">
            <v>Число койко-дней по статистическим данным (формы 47, 62)</v>
          </cell>
          <cell r="D1287" t="str">
            <v>2013 год</v>
          </cell>
          <cell r="E1287">
            <v>0</v>
          </cell>
        </row>
        <row r="1288">
          <cell r="D1288" t="str">
            <v>4 месяца 2014 года</v>
          </cell>
          <cell r="E1288">
            <v>0</v>
          </cell>
        </row>
        <row r="1289">
          <cell r="D1289" t="str">
            <v>заявка на 2015 год</v>
          </cell>
          <cell r="E1289">
            <v>0</v>
          </cell>
        </row>
        <row r="1290">
          <cell r="C1290" t="str">
            <v xml:space="preserve">Число койко-дней по счетам оплаченным и принятым к оплате </v>
          </cell>
          <cell r="D1290" t="str">
            <v>2013 год</v>
          </cell>
          <cell r="E1290">
            <v>0</v>
          </cell>
        </row>
        <row r="1291">
          <cell r="D1291" t="str">
            <v>4 месяца 2014 года</v>
          </cell>
          <cell r="E1291">
            <v>0</v>
          </cell>
        </row>
        <row r="1292">
          <cell r="D1292" t="str">
            <v>заявка на 2015 год</v>
          </cell>
          <cell r="E1292">
            <v>0</v>
          </cell>
        </row>
        <row r="1293">
          <cell r="C1293" t="str">
            <v>Число пролеченных больных (законченных случаев) по статистическим данным (формы 47, 62)</v>
          </cell>
          <cell r="D1293" t="str">
            <v>2013 год</v>
          </cell>
          <cell r="E1293">
            <v>0</v>
          </cell>
        </row>
        <row r="1294">
          <cell r="D1294" t="str">
            <v>4 месяца 2014 года</v>
          </cell>
          <cell r="E1294">
            <v>0</v>
          </cell>
        </row>
        <row r="1295">
          <cell r="D1295" t="str">
            <v>заявка на 2015 год</v>
          </cell>
          <cell r="E1295">
            <v>0</v>
          </cell>
        </row>
        <row r="1296">
          <cell r="C1296" t="str">
            <v xml:space="preserve">Число пролеченных больных (законченных случаев) по счетам оплаченным и принятым к оплате </v>
          </cell>
          <cell r="D1296" t="str">
            <v>2013 год</v>
          </cell>
          <cell r="E1296">
            <v>0</v>
          </cell>
        </row>
        <row r="1297">
          <cell r="D1297" t="str">
            <v>Утв-но в ТПГГ на 2014 год</v>
          </cell>
          <cell r="E1297">
            <v>0</v>
          </cell>
        </row>
        <row r="1298">
          <cell r="D1298" t="str">
            <v>4 месяца 2014 года</v>
          </cell>
          <cell r="E1298">
            <v>0</v>
          </cell>
        </row>
        <row r="1299">
          <cell r="D1299" t="str">
            <v>заявка на 2015 год</v>
          </cell>
          <cell r="E1299">
            <v>0</v>
          </cell>
        </row>
        <row r="1300">
          <cell r="C1300" t="str">
            <v>Среднегодовая занятость койки по статистическим данным (дней)</v>
          </cell>
          <cell r="D1300" t="str">
            <v>2013 год</v>
          </cell>
          <cell r="E1300">
            <v>0</v>
          </cell>
        </row>
        <row r="1301">
          <cell r="D1301" t="str">
            <v>4 месяца 2014 года</v>
          </cell>
          <cell r="E1301">
            <v>0</v>
          </cell>
        </row>
        <row r="1302">
          <cell r="D1302" t="str">
            <v>заявка на 2015 год</v>
          </cell>
          <cell r="E1302">
            <v>0</v>
          </cell>
        </row>
        <row r="1303">
          <cell r="C1303" t="str">
            <v>Среднегодовая занятость койки по счетам оплаченным и принятым к оплате (дней)</v>
          </cell>
          <cell r="D1303" t="str">
            <v>2013 год</v>
          </cell>
          <cell r="E1303">
            <v>0</v>
          </cell>
        </row>
        <row r="1304">
          <cell r="D1304" t="str">
            <v>4 месяца 2014 года</v>
          </cell>
          <cell r="E1304">
            <v>0</v>
          </cell>
        </row>
        <row r="1305">
          <cell r="D1305" t="str">
            <v>заявка на 2015 год</v>
          </cell>
          <cell r="E1305">
            <v>0</v>
          </cell>
        </row>
        <row r="1306">
          <cell r="E1306">
            <v>0</v>
          </cell>
        </row>
        <row r="1307">
          <cell r="C1307" t="str">
            <v>Средняя длительность пребывания 1-ого больного по статистическим данным  (дней)</v>
          </cell>
          <cell r="D1307" t="str">
            <v>2013 год</v>
          </cell>
          <cell r="E1307">
            <v>0</v>
          </cell>
        </row>
        <row r="1308">
          <cell r="D1308" t="str">
            <v>4 месяца 2014 года</v>
          </cell>
          <cell r="E1308">
            <v>0</v>
          </cell>
        </row>
        <row r="1309">
          <cell r="D1309" t="str">
            <v>заявка на 2015 год</v>
          </cell>
          <cell r="E1309">
            <v>0</v>
          </cell>
        </row>
        <row r="1310">
          <cell r="C1310" t="str">
            <v>Средняя длительность пребывания 1-ого больного по счетам оплаченным и принятым к оплате (дней)</v>
          </cell>
          <cell r="D1310" t="str">
            <v>2013 год</v>
          </cell>
          <cell r="E1310">
            <v>0</v>
          </cell>
        </row>
        <row r="1311">
          <cell r="D1311" t="str">
            <v>4 месяца 2014 года</v>
          </cell>
          <cell r="E1311">
            <v>0</v>
          </cell>
        </row>
        <row r="1312">
          <cell r="D1312" t="str">
            <v>заявка на 2015 год</v>
          </cell>
          <cell r="E1312">
            <v>0</v>
          </cell>
        </row>
        <row r="1313">
          <cell r="C1313" t="str">
            <v>Среднегодовое количество коек круглосуточного пребывания</v>
          </cell>
          <cell r="D1313" t="str">
            <v>2013 год</v>
          </cell>
          <cell r="E1313">
            <v>0</v>
          </cell>
        </row>
        <row r="1314">
          <cell r="D1314" t="str">
            <v>4 месяца 2014 года</v>
          </cell>
          <cell r="E1314">
            <v>0</v>
          </cell>
        </row>
        <row r="1315">
          <cell r="D1315" t="str">
            <v>заявка на 2015 год</v>
          </cell>
          <cell r="E1315">
            <v>0</v>
          </cell>
        </row>
        <row r="1316">
          <cell r="C1316" t="str">
            <v>Число койко-дней по статистическим данным (формы 47, 62)</v>
          </cell>
          <cell r="D1316" t="str">
            <v>2013 год</v>
          </cell>
          <cell r="E1316">
            <v>0</v>
          </cell>
        </row>
        <row r="1317">
          <cell r="D1317" t="str">
            <v>4 месяца 2014 года</v>
          </cell>
          <cell r="E1317">
            <v>0</v>
          </cell>
        </row>
        <row r="1318">
          <cell r="D1318" t="str">
            <v>заявка на 2015 год</v>
          </cell>
          <cell r="E1318">
            <v>0</v>
          </cell>
        </row>
        <row r="1319">
          <cell r="C1319" t="str">
            <v xml:space="preserve">Число койко-дней по счетам оплаченным и принятым к оплате </v>
          </cell>
          <cell r="D1319" t="str">
            <v>2013 год</v>
          </cell>
          <cell r="E1319">
            <v>0</v>
          </cell>
        </row>
        <row r="1320">
          <cell r="D1320" t="str">
            <v>4 месяца 2014 года</v>
          </cell>
          <cell r="E1320">
            <v>0</v>
          </cell>
        </row>
        <row r="1321">
          <cell r="D1321" t="str">
            <v>заявка на 2015 год</v>
          </cell>
          <cell r="E1321">
            <v>0</v>
          </cell>
        </row>
        <row r="1322">
          <cell r="C1322" t="str">
            <v>Число пролеченных больных (законченных случаев) по статистическим данным (формы 47, 62)</v>
          </cell>
          <cell r="D1322" t="str">
            <v>2013 год</v>
          </cell>
          <cell r="E1322">
            <v>0</v>
          </cell>
        </row>
        <row r="1323">
          <cell r="D1323" t="str">
            <v>4 месяца 2014 года</v>
          </cell>
          <cell r="E1323">
            <v>0</v>
          </cell>
        </row>
        <row r="1324">
          <cell r="D1324" t="str">
            <v>заявка на 2015 год</v>
          </cell>
          <cell r="E1324">
            <v>0</v>
          </cell>
        </row>
        <row r="1325">
          <cell r="C1325" t="str">
            <v xml:space="preserve">Число пролеченных больных (законченных случаев) по счетам оплаченным и принятым к оплате </v>
          </cell>
          <cell r="D1325" t="str">
            <v>2013 год</v>
          </cell>
          <cell r="E1325">
            <v>0</v>
          </cell>
        </row>
        <row r="1326">
          <cell r="D1326" t="str">
            <v>Утв-но в ТПГГ на 2014 год</v>
          </cell>
          <cell r="E1326">
            <v>0</v>
          </cell>
        </row>
        <row r="1327">
          <cell r="D1327" t="str">
            <v>4 месяца 2014 года</v>
          </cell>
          <cell r="E1327">
            <v>0</v>
          </cell>
        </row>
        <row r="1328">
          <cell r="D1328" t="str">
            <v>заявка на 2015 год</v>
          </cell>
          <cell r="E1328">
            <v>0</v>
          </cell>
        </row>
        <row r="1329">
          <cell r="C1329" t="str">
            <v>Среднегодовая занятость койки по статистическим данным (дней)</v>
          </cell>
          <cell r="D1329" t="str">
            <v>2013 год</v>
          </cell>
          <cell r="E1329">
            <v>0</v>
          </cell>
        </row>
        <row r="1330">
          <cell r="D1330" t="str">
            <v>4 месяца 2014 года</v>
          </cell>
          <cell r="E1330">
            <v>0</v>
          </cell>
        </row>
        <row r="1331">
          <cell r="D1331" t="str">
            <v>заявка на 2015 год</v>
          </cell>
          <cell r="E1331">
            <v>0</v>
          </cell>
        </row>
        <row r="1332">
          <cell r="C1332" t="str">
            <v>Среднегодовая занятость койки по счетам оплаченным и принятым к оплате (дней)</v>
          </cell>
          <cell r="D1332" t="str">
            <v>2013 год</v>
          </cell>
          <cell r="E1332">
            <v>0</v>
          </cell>
        </row>
        <row r="1333">
          <cell r="D1333" t="str">
            <v>4 месяца 2014 года</v>
          </cell>
          <cell r="E1333">
            <v>0</v>
          </cell>
        </row>
        <row r="1334">
          <cell r="D1334" t="str">
            <v>заявка на 2015 год</v>
          </cell>
          <cell r="E1334">
            <v>0</v>
          </cell>
        </row>
        <row r="1335">
          <cell r="E1335">
            <v>0</v>
          </cell>
        </row>
        <row r="1336">
          <cell r="C1336" t="str">
            <v>Средняя длительность пребывания 1-ого больного по статистическим данным  (дней)</v>
          </cell>
          <cell r="D1336" t="str">
            <v>2013 год</v>
          </cell>
          <cell r="E1336">
            <v>0</v>
          </cell>
        </row>
        <row r="1337">
          <cell r="D1337" t="str">
            <v>4 месяца 2014 года</v>
          </cell>
          <cell r="E1337">
            <v>0</v>
          </cell>
        </row>
        <row r="1338">
          <cell r="D1338" t="str">
            <v>заявка на 2015 год</v>
          </cell>
          <cell r="E1338">
            <v>0</v>
          </cell>
        </row>
        <row r="1339">
          <cell r="C1339" t="str">
            <v>Средняя длительность пребывания 1-ого больного по счетам оплаченным и принятым к оплате (дней)</v>
          </cell>
          <cell r="D1339" t="str">
            <v>2013 год</v>
          </cell>
          <cell r="E1339">
            <v>0</v>
          </cell>
        </row>
        <row r="1340">
          <cell r="D1340" t="str">
            <v>4 месяца 2014 года</v>
          </cell>
          <cell r="E1340">
            <v>0</v>
          </cell>
        </row>
        <row r="1341">
          <cell r="D1341" t="str">
            <v>заявка на 2015 год</v>
          </cell>
          <cell r="E1341">
            <v>0</v>
          </cell>
        </row>
        <row r="1342">
          <cell r="C1342" t="str">
            <v>Среднегодовое количество коек круглосуточного пребывания</v>
          </cell>
          <cell r="D1342" t="str">
            <v>2013 год</v>
          </cell>
          <cell r="E1342">
            <v>63.3</v>
          </cell>
        </row>
        <row r="1343">
          <cell r="D1343" t="str">
            <v>4 месяца 2014 года</v>
          </cell>
          <cell r="E1343">
            <v>62</v>
          </cell>
        </row>
        <row r="1344">
          <cell r="D1344" t="str">
            <v>заявка на 2015 год</v>
          </cell>
          <cell r="E1344">
            <v>65</v>
          </cell>
        </row>
        <row r="1345">
          <cell r="C1345" t="str">
            <v>Число койко-дней по статистическим данным (формы 47, 62)</v>
          </cell>
          <cell r="D1345" t="str">
            <v>2013 год</v>
          </cell>
          <cell r="E1345">
            <v>20779</v>
          </cell>
        </row>
        <row r="1346">
          <cell r="D1346" t="str">
            <v>4 месяца 2014 года</v>
          </cell>
          <cell r="E1346">
            <v>6138</v>
          </cell>
        </row>
        <row r="1347">
          <cell r="D1347" t="str">
            <v>заявка на 2015 год</v>
          </cell>
          <cell r="E1347">
            <v>20448</v>
          </cell>
        </row>
        <row r="1348">
          <cell r="C1348" t="str">
            <v xml:space="preserve">Число койко-дней по счетам оплаченным и принятым к оплате </v>
          </cell>
          <cell r="D1348" t="str">
            <v>2013 год</v>
          </cell>
          <cell r="E1348">
            <v>21021</v>
          </cell>
        </row>
        <row r="1349">
          <cell r="D1349" t="str">
            <v>4 месяца 2014 года</v>
          </cell>
          <cell r="E1349">
            <v>6261</v>
          </cell>
        </row>
        <row r="1350">
          <cell r="D1350" t="str">
            <v>заявка на 2015 год</v>
          </cell>
          <cell r="E1350">
            <v>20448</v>
          </cell>
        </row>
        <row r="1351">
          <cell r="C1351" t="str">
            <v>Число пролеченных больных (законченных случаев) по статистическим данным (формы 47, 62)</v>
          </cell>
          <cell r="D1351" t="str">
            <v>2013 год</v>
          </cell>
          <cell r="E1351">
            <v>2428</v>
          </cell>
        </row>
        <row r="1352">
          <cell r="D1352" t="str">
            <v>4 месяца 2014 года</v>
          </cell>
          <cell r="E1352">
            <v>693</v>
          </cell>
        </row>
        <row r="1353">
          <cell r="D1353" t="str">
            <v>заявка на 2015 год</v>
          </cell>
          <cell r="E1353">
            <v>2247</v>
          </cell>
        </row>
        <row r="1354">
          <cell r="C1354" t="str">
            <v xml:space="preserve">Число пролеченных больных (законченных случаев) по счетам оплаченным и принятым к оплате </v>
          </cell>
          <cell r="D1354" t="str">
            <v>2013 год</v>
          </cell>
          <cell r="E1354">
            <v>2391</v>
          </cell>
        </row>
        <row r="1355">
          <cell r="D1355" t="str">
            <v>Утв-но в ТПГГ на 2014 год</v>
          </cell>
          <cell r="E1355">
            <v>2045</v>
          </cell>
        </row>
        <row r="1356">
          <cell r="D1356" t="str">
            <v>4 месяца 2014 года</v>
          </cell>
          <cell r="E1356">
            <v>690</v>
          </cell>
        </row>
        <row r="1357">
          <cell r="D1357" t="str">
            <v>заявка на 2015 год</v>
          </cell>
          <cell r="E1357">
            <v>2247</v>
          </cell>
        </row>
        <row r="1358">
          <cell r="C1358" t="str">
            <v>Среднегодовая занятость койки по статистическим данным (дней)</v>
          </cell>
          <cell r="D1358" t="str">
            <v>2013 год</v>
          </cell>
          <cell r="E1358">
            <v>328.3</v>
          </cell>
        </row>
        <row r="1359">
          <cell r="D1359" t="str">
            <v>4 месяца 2014 года</v>
          </cell>
          <cell r="E1359">
            <v>99</v>
          </cell>
        </row>
        <row r="1360">
          <cell r="D1360" t="str">
            <v>заявка на 2015 год</v>
          </cell>
          <cell r="E1360">
            <v>314.60000000000002</v>
          </cell>
        </row>
        <row r="1361">
          <cell r="C1361" t="str">
            <v>Среднегодовая занятость койки по счетам оплаченным и принятым к оплате (дней)</v>
          </cell>
          <cell r="D1361" t="str">
            <v>2013 год</v>
          </cell>
          <cell r="E1361">
            <v>332.1</v>
          </cell>
        </row>
        <row r="1362">
          <cell r="D1362" t="str">
            <v>4 месяца 2014 года</v>
          </cell>
          <cell r="E1362">
            <v>101</v>
          </cell>
        </row>
        <row r="1363">
          <cell r="D1363" t="str">
            <v>заявка на 2015 год</v>
          </cell>
          <cell r="E1363">
            <v>314.60000000000002</v>
          </cell>
        </row>
        <row r="1364">
          <cell r="E1364">
            <v>0</v>
          </cell>
        </row>
        <row r="1365">
          <cell r="C1365" t="str">
            <v>Средняя длительность пребывания 1-ого больного по статистическим данным  (дней)</v>
          </cell>
          <cell r="D1365" t="str">
            <v>2013 год</v>
          </cell>
          <cell r="E1365">
            <v>8.6</v>
          </cell>
        </row>
        <row r="1366">
          <cell r="D1366" t="str">
            <v>4 месяца 2014 года</v>
          </cell>
          <cell r="E1366">
            <v>8.9</v>
          </cell>
        </row>
        <row r="1367">
          <cell r="D1367" t="str">
            <v>заявка на 2015 год</v>
          </cell>
          <cell r="E1367">
            <v>9.1</v>
          </cell>
        </row>
        <row r="1368">
          <cell r="C1368" t="str">
            <v>Средняя длительность пребывания 1-ого больного по счетам оплаченным и принятым к оплате (дней)</v>
          </cell>
          <cell r="D1368" t="str">
            <v>2013 год</v>
          </cell>
          <cell r="E1368">
            <v>8.8000000000000007</v>
          </cell>
        </row>
        <row r="1369">
          <cell r="D1369" t="str">
            <v>4 месяца 2014 года</v>
          </cell>
          <cell r="E1369">
            <v>9.1</v>
          </cell>
        </row>
        <row r="1370">
          <cell r="D1370" t="str">
            <v>заявка на 2015 год</v>
          </cell>
          <cell r="E1370">
            <v>9.1</v>
          </cell>
        </row>
        <row r="1371">
          <cell r="C1371" t="str">
            <v>Среднегодовое количество коек круглосуточного пребывания</v>
          </cell>
          <cell r="D1371" t="str">
            <v>2013 год</v>
          </cell>
          <cell r="E1371">
            <v>0</v>
          </cell>
        </row>
        <row r="1372">
          <cell r="D1372" t="str">
            <v>4 месяца 2014 года</v>
          </cell>
          <cell r="E1372">
            <v>0</v>
          </cell>
        </row>
        <row r="1373">
          <cell r="D1373" t="str">
            <v>заявка на 2015 год</v>
          </cell>
          <cell r="E1373">
            <v>0</v>
          </cell>
        </row>
        <row r="1374">
          <cell r="C1374" t="str">
            <v>Число койко-дней по статистическим данным (формы 47, 62)</v>
          </cell>
          <cell r="D1374" t="str">
            <v>2013 год</v>
          </cell>
          <cell r="E1374">
            <v>0</v>
          </cell>
        </row>
        <row r="1375">
          <cell r="D1375" t="str">
            <v>4 месяца 2014 года</v>
          </cell>
          <cell r="E1375">
            <v>0</v>
          </cell>
        </row>
        <row r="1376">
          <cell r="D1376" t="str">
            <v>заявка на 2015 год</v>
          </cell>
          <cell r="E1376">
            <v>0</v>
          </cell>
        </row>
        <row r="1377">
          <cell r="C1377" t="str">
            <v xml:space="preserve">Число койко-дней по счетам оплаченным и принятым к оплате </v>
          </cell>
          <cell r="D1377" t="str">
            <v>2013 год</v>
          </cell>
          <cell r="E1377">
            <v>0</v>
          </cell>
        </row>
        <row r="1378">
          <cell r="D1378" t="str">
            <v>4 месяца 2014 года</v>
          </cell>
          <cell r="E1378">
            <v>0</v>
          </cell>
        </row>
        <row r="1379">
          <cell r="D1379" t="str">
            <v>заявка на 2015 год</v>
          </cell>
          <cell r="E1379">
            <v>0</v>
          </cell>
        </row>
        <row r="1380">
          <cell r="C1380" t="str">
            <v>Число пролеченных больных (законченных случаев) по статистическим данным (формы 47, 62)</v>
          </cell>
          <cell r="D1380" t="str">
            <v>2013 год</v>
          </cell>
          <cell r="E1380">
            <v>0</v>
          </cell>
        </row>
        <row r="1381">
          <cell r="D1381" t="str">
            <v>4 месяца 2014 года</v>
          </cell>
          <cell r="E1381">
            <v>0</v>
          </cell>
        </row>
        <row r="1382">
          <cell r="D1382" t="str">
            <v>заявка на 2015 год</v>
          </cell>
          <cell r="E1382">
            <v>0</v>
          </cell>
        </row>
        <row r="1383">
          <cell r="C1383" t="str">
            <v xml:space="preserve">Число пролеченных больных (законченных случаев) по счетам оплаченным и принятым к оплате </v>
          </cell>
          <cell r="D1383" t="str">
            <v>2013 год</v>
          </cell>
          <cell r="E1383">
            <v>0</v>
          </cell>
        </row>
        <row r="1384">
          <cell r="D1384" t="str">
            <v>Утв-но в ТПГГ на 2014 год</v>
          </cell>
          <cell r="E1384">
            <v>0</v>
          </cell>
        </row>
        <row r="1385">
          <cell r="D1385" t="str">
            <v>4 месяца 2014 года</v>
          </cell>
          <cell r="E1385">
            <v>0</v>
          </cell>
        </row>
        <row r="1386">
          <cell r="D1386" t="str">
            <v>заявка на 2015 год</v>
          </cell>
          <cell r="E1386">
            <v>0</v>
          </cell>
        </row>
        <row r="1387">
          <cell r="C1387" t="str">
            <v>Среднегодовая занятость койки по статистическим данным (дней)</v>
          </cell>
          <cell r="D1387" t="str">
            <v>2013 год</v>
          </cell>
          <cell r="E1387">
            <v>0</v>
          </cell>
        </row>
        <row r="1388">
          <cell r="D1388" t="str">
            <v>4 месяца 2014 года</v>
          </cell>
          <cell r="E1388">
            <v>0</v>
          </cell>
        </row>
        <row r="1389">
          <cell r="D1389" t="str">
            <v>заявка на 2015 год</v>
          </cell>
          <cell r="E1389">
            <v>0</v>
          </cell>
        </row>
        <row r="1390">
          <cell r="C1390" t="str">
            <v>Среднегодовая занятость койки по счетам оплаченным и принятым к оплате (дней)</v>
          </cell>
          <cell r="D1390" t="str">
            <v>2013 год</v>
          </cell>
          <cell r="E1390">
            <v>0</v>
          </cell>
        </row>
        <row r="1391">
          <cell r="D1391" t="str">
            <v>4 месяца 2014 года</v>
          </cell>
          <cell r="E1391">
            <v>0</v>
          </cell>
        </row>
        <row r="1392">
          <cell r="D1392" t="str">
            <v>заявка на 2015 год</v>
          </cell>
          <cell r="E1392">
            <v>0</v>
          </cell>
        </row>
        <row r="1393">
          <cell r="E1393">
            <v>0</v>
          </cell>
        </row>
        <row r="1394">
          <cell r="C1394" t="str">
            <v>Средняя длительность пребывания 1-ого больного по статистическим данным  (дней)</v>
          </cell>
          <cell r="D1394" t="str">
            <v>2013 год</v>
          </cell>
          <cell r="E1394">
            <v>0</v>
          </cell>
        </row>
        <row r="1395">
          <cell r="D1395" t="str">
            <v>4 месяца 2014 года</v>
          </cell>
          <cell r="E1395">
            <v>0</v>
          </cell>
        </row>
        <row r="1396">
          <cell r="D1396" t="str">
            <v>заявка на 2015 год</v>
          </cell>
          <cell r="E1396">
            <v>0</v>
          </cell>
        </row>
        <row r="1397">
          <cell r="C1397" t="str">
            <v>Средняя длительность пребывания 1-ого больного по счетам оплаченным и принятым к оплате (дней)</v>
          </cell>
          <cell r="D1397" t="str">
            <v>2013 год</v>
          </cell>
          <cell r="E1397">
            <v>0</v>
          </cell>
        </row>
        <row r="1398">
          <cell r="D1398" t="str">
            <v>4 месяца 2014 года</v>
          </cell>
          <cell r="E1398">
            <v>0</v>
          </cell>
        </row>
        <row r="1399">
          <cell r="D1399" t="str">
            <v>заявка на 2015 год</v>
          </cell>
          <cell r="E1399">
            <v>0</v>
          </cell>
        </row>
        <row r="1400">
          <cell r="C1400" t="str">
            <v>Среднегодовое количество коек круглосуточного пребывания</v>
          </cell>
          <cell r="D1400" t="str">
            <v>2013 год</v>
          </cell>
          <cell r="E1400">
            <v>0</v>
          </cell>
        </row>
        <row r="1401">
          <cell r="D1401" t="str">
            <v>4 месяца 2014 года</v>
          </cell>
          <cell r="E1401">
            <v>0</v>
          </cell>
        </row>
        <row r="1402">
          <cell r="D1402" t="str">
            <v>заявка на 2015 год</v>
          </cell>
          <cell r="E1402">
            <v>0</v>
          </cell>
        </row>
        <row r="1403">
          <cell r="C1403" t="str">
            <v>Число койко-дней по статистическим данным (формы 47, 62)</v>
          </cell>
          <cell r="D1403" t="str">
            <v>2013 год</v>
          </cell>
          <cell r="E1403">
            <v>0</v>
          </cell>
        </row>
        <row r="1404">
          <cell r="D1404" t="str">
            <v>4 месяца 2014 года</v>
          </cell>
          <cell r="E1404">
            <v>0</v>
          </cell>
        </row>
        <row r="1405">
          <cell r="D1405" t="str">
            <v>заявка на 2015 год</v>
          </cell>
          <cell r="E1405">
            <v>0</v>
          </cell>
        </row>
        <row r="1406">
          <cell r="C1406" t="str">
            <v xml:space="preserve">Число койко-дней по счетам оплаченным и принятым к оплате </v>
          </cell>
          <cell r="D1406" t="str">
            <v>2013 год</v>
          </cell>
          <cell r="E1406">
            <v>0</v>
          </cell>
        </row>
        <row r="1407">
          <cell r="D1407" t="str">
            <v>4 месяца 2014 года</v>
          </cell>
          <cell r="E1407">
            <v>0</v>
          </cell>
        </row>
        <row r="1408">
          <cell r="D1408" t="str">
            <v>заявка на 2015 год</v>
          </cell>
          <cell r="E1408">
            <v>0</v>
          </cell>
        </row>
        <row r="1409">
          <cell r="C1409" t="str">
            <v>Число пролеченных больных (законченных случаев) по статистическим данным (формы 47, 62)</v>
          </cell>
          <cell r="D1409" t="str">
            <v>2013 год</v>
          </cell>
          <cell r="E1409">
            <v>0</v>
          </cell>
        </row>
        <row r="1410">
          <cell r="D1410" t="str">
            <v>4 месяца 2014 года</v>
          </cell>
          <cell r="E1410">
            <v>0</v>
          </cell>
        </row>
        <row r="1411">
          <cell r="D1411" t="str">
            <v>заявка на 2015 год</v>
          </cell>
          <cell r="E1411">
            <v>0</v>
          </cell>
        </row>
        <row r="1412">
          <cell r="C1412" t="str">
            <v xml:space="preserve">Число пролеченных больных (законченных случаев) по счетам оплаченным и принятым к оплате </v>
          </cell>
          <cell r="D1412" t="str">
            <v>2013 год</v>
          </cell>
          <cell r="E1412">
            <v>0</v>
          </cell>
        </row>
        <row r="1413">
          <cell r="D1413" t="str">
            <v>Утв-но в ТПГГ на 2014 год</v>
          </cell>
          <cell r="E1413">
            <v>0</v>
          </cell>
        </row>
        <row r="1414">
          <cell r="D1414" t="str">
            <v>4 месяца 2014 года</v>
          </cell>
          <cell r="E1414">
            <v>0</v>
          </cell>
        </row>
        <row r="1415">
          <cell r="D1415" t="str">
            <v>заявка на 2015 год</v>
          </cell>
          <cell r="E1415">
            <v>0</v>
          </cell>
        </row>
        <row r="1416">
          <cell r="C1416" t="str">
            <v>Среднегодовая занятость койки по статистическим данным (дней)</v>
          </cell>
          <cell r="D1416" t="str">
            <v>2013 год</v>
          </cell>
          <cell r="E1416">
            <v>0</v>
          </cell>
        </row>
        <row r="1417">
          <cell r="D1417" t="str">
            <v>4 месяца 2014 года</v>
          </cell>
          <cell r="E1417">
            <v>0</v>
          </cell>
        </row>
        <row r="1418">
          <cell r="D1418" t="str">
            <v>заявка на 2015 год</v>
          </cell>
          <cell r="E1418">
            <v>0</v>
          </cell>
        </row>
        <row r="1419">
          <cell r="C1419" t="str">
            <v>Среднегодовая занятость койки по счетам оплаченным и принятым к оплате (дней)</v>
          </cell>
          <cell r="D1419" t="str">
            <v>2013 год</v>
          </cell>
          <cell r="E1419">
            <v>0</v>
          </cell>
        </row>
        <row r="1420">
          <cell r="D1420" t="str">
            <v>4 месяца 2014 года</v>
          </cell>
          <cell r="E1420">
            <v>0</v>
          </cell>
        </row>
        <row r="1421">
          <cell r="D1421" t="str">
            <v>заявка на 2015 год</v>
          </cell>
          <cell r="E1421">
            <v>0</v>
          </cell>
        </row>
        <row r="1422">
          <cell r="E1422">
            <v>0</v>
          </cell>
        </row>
        <row r="1423">
          <cell r="C1423" t="str">
            <v>Средняя длительность пребывания 1-ого больного по статистическим данным  (дней)</v>
          </cell>
          <cell r="D1423" t="str">
            <v>2013 год</v>
          </cell>
          <cell r="E1423">
            <v>0</v>
          </cell>
        </row>
        <row r="1424">
          <cell r="D1424" t="str">
            <v>4 месяца 2014 года</v>
          </cell>
          <cell r="E1424">
            <v>0</v>
          </cell>
        </row>
        <row r="1425">
          <cell r="D1425" t="str">
            <v>заявка на 2015 год</v>
          </cell>
          <cell r="E1425">
            <v>0</v>
          </cell>
        </row>
        <row r="1426">
          <cell r="C1426" t="str">
            <v>Средняя длительность пребывания 1-ого больного по счетам оплаченным и принятым к оплате (дней)</v>
          </cell>
          <cell r="D1426" t="str">
            <v>2013 год</v>
          </cell>
          <cell r="E1426">
            <v>0</v>
          </cell>
        </row>
        <row r="1427">
          <cell r="D1427" t="str">
            <v>4 месяца 2014 года</v>
          </cell>
          <cell r="E1427">
            <v>0</v>
          </cell>
        </row>
        <row r="1428">
          <cell r="D1428" t="str">
            <v>заявка на 2015 год</v>
          </cell>
          <cell r="E1428">
            <v>0</v>
          </cell>
        </row>
        <row r="1429">
          <cell r="C1429" t="str">
            <v>Среднегодовое количество коек круглосуточного пребывания</v>
          </cell>
          <cell r="D1429" t="str">
            <v>2013 год</v>
          </cell>
          <cell r="E1429">
            <v>0</v>
          </cell>
        </row>
        <row r="1430">
          <cell r="D1430" t="str">
            <v>4 месяца 2014 года</v>
          </cell>
          <cell r="E1430">
            <v>0</v>
          </cell>
        </row>
        <row r="1431">
          <cell r="D1431" t="str">
            <v>заявка на 2015 год</v>
          </cell>
          <cell r="E1431">
            <v>0</v>
          </cell>
        </row>
        <row r="1432">
          <cell r="C1432" t="str">
            <v>Число койко-дней по статистическим данным (формы 47, 62)</v>
          </cell>
          <cell r="D1432" t="str">
            <v>2013 год</v>
          </cell>
          <cell r="E1432">
            <v>0</v>
          </cell>
        </row>
        <row r="1433">
          <cell r="D1433" t="str">
            <v>4 месяца 2014 года</v>
          </cell>
          <cell r="E1433">
            <v>0</v>
          </cell>
        </row>
        <row r="1434">
          <cell r="D1434" t="str">
            <v>заявка на 2015 год</v>
          </cell>
          <cell r="E1434">
            <v>0</v>
          </cell>
        </row>
        <row r="1435">
          <cell r="C1435" t="str">
            <v xml:space="preserve">Число койко-дней по счетам оплаченным и принятым к оплате </v>
          </cell>
          <cell r="D1435" t="str">
            <v>2013 год</v>
          </cell>
          <cell r="E1435">
            <v>0</v>
          </cell>
        </row>
        <row r="1436">
          <cell r="D1436" t="str">
            <v>4 месяца 2014 года</v>
          </cell>
          <cell r="E1436">
            <v>0</v>
          </cell>
        </row>
        <row r="1437">
          <cell r="D1437" t="str">
            <v>заявка на 2015 год</v>
          </cell>
          <cell r="E1437">
            <v>0</v>
          </cell>
        </row>
        <row r="1438">
          <cell r="C1438" t="str">
            <v>Число пролеченных больных (законченных случаев) по статистическим данным (формы 47, 62)</v>
          </cell>
          <cell r="D1438" t="str">
            <v>2013 год</v>
          </cell>
          <cell r="E1438">
            <v>0</v>
          </cell>
        </row>
        <row r="1439">
          <cell r="D1439" t="str">
            <v>4 месяца 2014 года</v>
          </cell>
          <cell r="E1439">
            <v>0</v>
          </cell>
        </row>
        <row r="1440">
          <cell r="D1440" t="str">
            <v>заявка на 2015 год</v>
          </cell>
          <cell r="E1440">
            <v>0</v>
          </cell>
        </row>
        <row r="1441">
          <cell r="C1441" t="str">
            <v xml:space="preserve">Число пролеченных больных (законченных случаев) по счетам оплаченным и принятым к оплате </v>
          </cell>
          <cell r="D1441" t="str">
            <v>2013 год</v>
          </cell>
          <cell r="E1441">
            <v>0</v>
          </cell>
        </row>
        <row r="1442">
          <cell r="D1442" t="str">
            <v>Утв-но в ТПГГ на 2014 год</v>
          </cell>
          <cell r="E1442">
            <v>0</v>
          </cell>
        </row>
        <row r="1443">
          <cell r="D1443" t="str">
            <v>4 месяца 2014 года</v>
          </cell>
          <cell r="E1443">
            <v>0</v>
          </cell>
        </row>
        <row r="1444">
          <cell r="D1444" t="str">
            <v>заявка на 2015 год</v>
          </cell>
          <cell r="E1444">
            <v>0</v>
          </cell>
        </row>
        <row r="1445">
          <cell r="C1445" t="str">
            <v>Среднегодовая занятость койки по статистическим данным (дней)</v>
          </cell>
          <cell r="D1445" t="str">
            <v>2013 год</v>
          </cell>
          <cell r="E1445">
            <v>0</v>
          </cell>
        </row>
        <row r="1446">
          <cell r="D1446" t="str">
            <v>4 месяца 2014 года</v>
          </cell>
          <cell r="E1446">
            <v>0</v>
          </cell>
        </row>
        <row r="1447">
          <cell r="D1447" t="str">
            <v>заявка на 2015 год</v>
          </cell>
          <cell r="E1447">
            <v>0</v>
          </cell>
        </row>
        <row r="1448">
          <cell r="C1448" t="str">
            <v>Среднегодовая занятость койки по счетам оплаченным и принятым к оплате (дней)</v>
          </cell>
          <cell r="D1448" t="str">
            <v>2013 год</v>
          </cell>
          <cell r="E1448">
            <v>0</v>
          </cell>
        </row>
        <row r="1449">
          <cell r="D1449" t="str">
            <v>4 месяца 2014 года</v>
          </cell>
          <cell r="E1449">
            <v>0</v>
          </cell>
        </row>
        <row r="1450">
          <cell r="D1450" t="str">
            <v>заявка на 2015 год</v>
          </cell>
          <cell r="E1450">
            <v>0</v>
          </cell>
        </row>
        <row r="1451">
          <cell r="E1451">
            <v>0</v>
          </cell>
        </row>
        <row r="1452">
          <cell r="C1452" t="str">
            <v>Средняя длительность пребывания 1-ого больного по статистическим данным  (дней)</v>
          </cell>
          <cell r="D1452" t="str">
            <v>2013 год</v>
          </cell>
          <cell r="E1452">
            <v>0</v>
          </cell>
        </row>
        <row r="1453">
          <cell r="D1453" t="str">
            <v>4 месяца 2014 года</v>
          </cell>
          <cell r="E1453">
            <v>0</v>
          </cell>
        </row>
        <row r="1454">
          <cell r="D1454" t="str">
            <v>заявка на 2015 год</v>
          </cell>
          <cell r="E1454">
            <v>0</v>
          </cell>
        </row>
        <row r="1455">
          <cell r="C1455" t="str">
            <v>Средняя длительность пребывания 1-ого больного по счетам оплаченным и принятым к оплате (дней)</v>
          </cell>
          <cell r="D1455" t="str">
            <v>2013 год</v>
          </cell>
          <cell r="E1455">
            <v>0</v>
          </cell>
        </row>
        <row r="1456">
          <cell r="D1456" t="str">
            <v>4 месяца 2014 года</v>
          </cell>
          <cell r="E1456">
            <v>0</v>
          </cell>
        </row>
        <row r="1457">
          <cell r="D1457" t="str">
            <v>заявка на 2015 год</v>
          </cell>
          <cell r="E1457">
            <v>0</v>
          </cell>
        </row>
        <row r="1458">
          <cell r="C1458" t="str">
            <v>Среднегодовое количество коек круглосуточного пребывания</v>
          </cell>
          <cell r="D1458" t="str">
            <v>2013 год</v>
          </cell>
          <cell r="E1458">
            <v>63.3</v>
          </cell>
        </row>
        <row r="1459">
          <cell r="D1459" t="str">
            <v>4 месяца 2014 года</v>
          </cell>
          <cell r="E1459">
            <v>62</v>
          </cell>
        </row>
        <row r="1460">
          <cell r="D1460" t="str">
            <v>заявка на 2015 год</v>
          </cell>
          <cell r="E1460">
            <v>65</v>
          </cell>
        </row>
        <row r="1461">
          <cell r="C1461" t="str">
            <v>Число койко-дней по статистическим данным (формы 47, 62)</v>
          </cell>
          <cell r="D1461" t="str">
            <v>2013 год</v>
          </cell>
          <cell r="E1461">
            <v>20779</v>
          </cell>
        </row>
        <row r="1462">
          <cell r="D1462" t="str">
            <v>4 месяца 2014 года</v>
          </cell>
          <cell r="E1462">
            <v>6138</v>
          </cell>
        </row>
        <row r="1463">
          <cell r="D1463" t="str">
            <v>заявка на 2015 год</v>
          </cell>
          <cell r="E1463">
            <v>20448</v>
          </cell>
        </row>
        <row r="1464">
          <cell r="C1464" t="str">
            <v xml:space="preserve">Число койко-дней по счетам оплаченным и принятым к оплате </v>
          </cell>
          <cell r="D1464" t="str">
            <v>2013 год</v>
          </cell>
          <cell r="E1464">
            <v>21021</v>
          </cell>
        </row>
        <row r="1465">
          <cell r="D1465" t="str">
            <v>4 месяца 2014 года</v>
          </cell>
          <cell r="E1465">
            <v>6261</v>
          </cell>
        </row>
        <row r="1466">
          <cell r="D1466" t="str">
            <v>заявка на 2015 год</v>
          </cell>
          <cell r="E1466">
            <v>20448</v>
          </cell>
        </row>
        <row r="1467">
          <cell r="C1467" t="str">
            <v>Число пролеченных больных (законченных случаев) по статистическим данным (формы 47, 62)</v>
          </cell>
          <cell r="D1467" t="str">
            <v>2013 год</v>
          </cell>
          <cell r="E1467">
            <v>2428</v>
          </cell>
        </row>
        <row r="1468">
          <cell r="D1468" t="str">
            <v>4 месяца 2014 года</v>
          </cell>
          <cell r="E1468">
            <v>693</v>
          </cell>
        </row>
        <row r="1469">
          <cell r="D1469" t="str">
            <v>заявка на 2015 год</v>
          </cell>
          <cell r="E1469">
            <v>2247</v>
          </cell>
        </row>
        <row r="1470">
          <cell r="C1470" t="str">
            <v xml:space="preserve">Число пролеченных больных (законченных случаев) по счетам оплаченным и принятым к оплате </v>
          </cell>
          <cell r="D1470" t="str">
            <v>2013 год</v>
          </cell>
          <cell r="E1470">
            <v>2391</v>
          </cell>
        </row>
        <row r="1471">
          <cell r="D1471" t="str">
            <v>Утв-но в ТПГГ на 2014 год</v>
          </cell>
          <cell r="E1471">
            <v>2045</v>
          </cell>
        </row>
        <row r="1472">
          <cell r="D1472" t="str">
            <v>4 месяца 2014 года</v>
          </cell>
          <cell r="E1472">
            <v>690</v>
          </cell>
        </row>
        <row r="1473">
          <cell r="D1473" t="str">
            <v>заявка на 2015 год</v>
          </cell>
          <cell r="E1473">
            <v>2247</v>
          </cell>
        </row>
        <row r="1474">
          <cell r="C1474" t="str">
            <v>Среднегодовая занятость койки по статистическим данным (дней)</v>
          </cell>
          <cell r="D1474" t="str">
            <v>2013 год</v>
          </cell>
          <cell r="E1474">
            <v>328.3</v>
          </cell>
        </row>
        <row r="1475">
          <cell r="D1475" t="str">
            <v>4 месяца 2014 года</v>
          </cell>
          <cell r="E1475">
            <v>99</v>
          </cell>
        </row>
        <row r="1476">
          <cell r="D1476" t="str">
            <v>заявка на 2015 год</v>
          </cell>
          <cell r="E1476">
            <v>314.60000000000002</v>
          </cell>
        </row>
        <row r="1477">
          <cell r="C1477" t="str">
            <v>Среднегодовая занятость койки по счетам оплаченным и принятым к оплате (дней)</v>
          </cell>
          <cell r="D1477" t="str">
            <v>2013 год</v>
          </cell>
          <cell r="E1477">
            <v>332.1</v>
          </cell>
        </row>
        <row r="1478">
          <cell r="D1478" t="str">
            <v>4 месяца 2014 года</v>
          </cell>
          <cell r="E1478">
            <v>101</v>
          </cell>
        </row>
        <row r="1479">
          <cell r="D1479" t="str">
            <v>заявка на 2015 год</v>
          </cell>
          <cell r="E1479">
            <v>314.60000000000002</v>
          </cell>
        </row>
        <row r="1480">
          <cell r="E1480">
            <v>0</v>
          </cell>
        </row>
        <row r="1481">
          <cell r="C1481" t="str">
            <v>Средняя длительность пребывания 1-ого больного по статистическим данным  (дней)</v>
          </cell>
          <cell r="D1481" t="str">
            <v>2013 год</v>
          </cell>
          <cell r="E1481">
            <v>0</v>
          </cell>
        </row>
        <row r="1482">
          <cell r="D1482" t="str">
            <v>4 месяца 2014 года</v>
          </cell>
          <cell r="E1482">
            <v>0</v>
          </cell>
        </row>
        <row r="1483">
          <cell r="D1483" t="str">
            <v>заявка на 2015 год</v>
          </cell>
          <cell r="E1483">
            <v>0</v>
          </cell>
        </row>
        <row r="1484">
          <cell r="C1484" t="str">
            <v>Средняя длительность пребывания 1-ого больного по счетам оплаченным и принятым к оплате (дней)</v>
          </cell>
          <cell r="D1484" t="str">
            <v>2013 год</v>
          </cell>
          <cell r="E1484">
            <v>0</v>
          </cell>
        </row>
        <row r="1485">
          <cell r="D1485" t="str">
            <v>4 месяца 2014 года</v>
          </cell>
          <cell r="E1485">
            <v>0</v>
          </cell>
        </row>
        <row r="1486">
          <cell r="D1486" t="str">
            <v>заявка на 2015 год</v>
          </cell>
          <cell r="E1486">
            <v>0</v>
          </cell>
        </row>
        <row r="1487">
          <cell r="C1487" t="str">
            <v>Среднегодовое количество коек круглосуточного пребывания</v>
          </cell>
          <cell r="D1487" t="str">
            <v>2013 год</v>
          </cell>
          <cell r="E1487">
            <v>60</v>
          </cell>
        </row>
        <row r="1488">
          <cell r="D1488" t="str">
            <v>4 месяца 2014 года</v>
          </cell>
          <cell r="E1488">
            <v>60</v>
          </cell>
        </row>
        <row r="1489">
          <cell r="D1489" t="str">
            <v>заявка на 2015 год</v>
          </cell>
          <cell r="E1489">
            <v>60</v>
          </cell>
        </row>
        <row r="1490">
          <cell r="C1490" t="str">
            <v>Число койко-дней по статистическим данным (формы 47, 62)</v>
          </cell>
          <cell r="D1490" t="str">
            <v>2013 год</v>
          </cell>
          <cell r="E1490">
            <v>21447</v>
          </cell>
        </row>
        <row r="1491">
          <cell r="D1491" t="str">
            <v>4 месяца 2014 года</v>
          </cell>
          <cell r="E1491">
            <v>6844</v>
          </cell>
        </row>
        <row r="1492">
          <cell r="D1492" t="str">
            <v>заявка на 2015 год</v>
          </cell>
          <cell r="E1492">
            <v>20520</v>
          </cell>
        </row>
        <row r="1493">
          <cell r="C1493" t="str">
            <v xml:space="preserve">Число койко-дней по счетам оплаченным и принятым к оплате </v>
          </cell>
          <cell r="D1493" t="str">
            <v>2013 год</v>
          </cell>
          <cell r="E1493">
            <v>21266</v>
          </cell>
        </row>
        <row r="1494">
          <cell r="D1494" t="str">
            <v>4 месяца 2014 года</v>
          </cell>
          <cell r="E1494">
            <v>6916</v>
          </cell>
        </row>
        <row r="1495">
          <cell r="D1495" t="str">
            <v>заявка на 2015 год</v>
          </cell>
          <cell r="E1495">
            <v>20160</v>
          </cell>
        </row>
        <row r="1496">
          <cell r="C1496" t="str">
            <v>Число пролеченных больных (законченных случаев) по статистическим данным (формы 47, 62)</v>
          </cell>
          <cell r="D1496" t="str">
            <v>2013 год</v>
          </cell>
          <cell r="E1496">
            <v>2333</v>
          </cell>
        </row>
        <row r="1497">
          <cell r="D1497" t="str">
            <v>4 месяца 2014 года</v>
          </cell>
          <cell r="E1497">
            <v>788</v>
          </cell>
        </row>
        <row r="1498">
          <cell r="D1498" t="str">
            <v>заявка на 2015 год</v>
          </cell>
          <cell r="E1498">
            <v>2333</v>
          </cell>
        </row>
        <row r="1499">
          <cell r="C1499" t="str">
            <v xml:space="preserve">Число пролеченных больных (законченных случаев) по счетам оплаченным и принятым к оплате </v>
          </cell>
          <cell r="D1499" t="str">
            <v>2013 год</v>
          </cell>
          <cell r="E1499">
            <v>2274</v>
          </cell>
        </row>
        <row r="1500">
          <cell r="D1500" t="str">
            <v>Утв-но в ТПГГ на 2014 год</v>
          </cell>
          <cell r="E1500">
            <v>2078</v>
          </cell>
        </row>
        <row r="1501">
          <cell r="D1501" t="str">
            <v>4 месяца 2014 года</v>
          </cell>
          <cell r="E1501">
            <v>758</v>
          </cell>
        </row>
        <row r="1502">
          <cell r="D1502" t="str">
            <v>заявка на 2015 год</v>
          </cell>
          <cell r="E1502">
            <v>2016</v>
          </cell>
        </row>
        <row r="1503">
          <cell r="C1503" t="str">
            <v>Среднегодовая занятость койки по статистическим данным (дней)</v>
          </cell>
          <cell r="D1503" t="str">
            <v>2013 год</v>
          </cell>
          <cell r="E1503">
            <v>357.5</v>
          </cell>
        </row>
        <row r="1504">
          <cell r="D1504" t="str">
            <v>4 месяца 2014 года</v>
          </cell>
          <cell r="E1504">
            <v>114.1</v>
          </cell>
        </row>
        <row r="1505">
          <cell r="D1505" t="str">
            <v>заявка на 2015 год</v>
          </cell>
          <cell r="E1505">
            <v>342</v>
          </cell>
        </row>
        <row r="1506">
          <cell r="C1506" t="str">
            <v>Среднегодовая занятость койки по счетам оплаченным и принятым к оплате (дней)</v>
          </cell>
          <cell r="D1506" t="str">
            <v>2013 год</v>
          </cell>
          <cell r="E1506">
            <v>354.4</v>
          </cell>
        </row>
        <row r="1507">
          <cell r="D1507" t="str">
            <v>4 месяца 2014 года</v>
          </cell>
          <cell r="E1507">
            <v>115.3</v>
          </cell>
        </row>
        <row r="1508">
          <cell r="D1508" t="str">
            <v>заявка на 2015 год</v>
          </cell>
          <cell r="E1508">
            <v>336</v>
          </cell>
        </row>
        <row r="1509">
          <cell r="E1509">
            <v>0</v>
          </cell>
        </row>
        <row r="1510">
          <cell r="C1510" t="str">
            <v>Средняя длительность пребывания 1-ого больного по статистическим данным  (дней)</v>
          </cell>
          <cell r="D1510" t="str">
            <v>2013 год</v>
          </cell>
          <cell r="E1510">
            <v>9.1999999999999993</v>
          </cell>
        </row>
        <row r="1511">
          <cell r="D1511" t="str">
            <v>4 месяца 2014 года</v>
          </cell>
          <cell r="E1511">
            <v>8.6999999999999993</v>
          </cell>
        </row>
        <row r="1512">
          <cell r="D1512" t="str">
            <v>заявка на 2015 год</v>
          </cell>
          <cell r="E1512">
            <v>8.8000000000000007</v>
          </cell>
        </row>
        <row r="1513">
          <cell r="C1513" t="str">
            <v>Средняя длительность пребывания 1-ого больного по счетам оплаченным и принятым к оплате (дней)</v>
          </cell>
          <cell r="D1513" t="str">
            <v>2013 год</v>
          </cell>
          <cell r="E1513">
            <v>9.4</v>
          </cell>
        </row>
        <row r="1514">
          <cell r="D1514" t="str">
            <v>4 месяца 2014 года</v>
          </cell>
          <cell r="E1514">
            <v>9.1</v>
          </cell>
        </row>
        <row r="1515">
          <cell r="D1515" t="str">
            <v>заявка на 2015 год</v>
          </cell>
          <cell r="E1515">
            <v>10</v>
          </cell>
        </row>
        <row r="1516">
          <cell r="C1516" t="str">
            <v>Среднегодовое количество коек круглосуточного пребывания</v>
          </cell>
          <cell r="D1516" t="str">
            <v>2013 год</v>
          </cell>
          <cell r="E1516">
            <v>0</v>
          </cell>
        </row>
        <row r="1517">
          <cell r="D1517" t="str">
            <v>4 месяца 2014 года</v>
          </cell>
          <cell r="E1517">
            <v>0</v>
          </cell>
        </row>
        <row r="1518">
          <cell r="D1518" t="str">
            <v>заявка на 2015 год</v>
          </cell>
          <cell r="E1518">
            <v>0</v>
          </cell>
        </row>
        <row r="1519">
          <cell r="C1519" t="str">
            <v>Число койко-дней по статистическим данным (формы 47, 62)</v>
          </cell>
          <cell r="D1519" t="str">
            <v>2013 год</v>
          </cell>
          <cell r="E1519">
            <v>0</v>
          </cell>
        </row>
        <row r="1520">
          <cell r="D1520" t="str">
            <v>4 месяца 2014 года</v>
          </cell>
          <cell r="E1520">
            <v>0</v>
          </cell>
        </row>
        <row r="1521">
          <cell r="D1521" t="str">
            <v>заявка на 2015 год</v>
          </cell>
          <cell r="E1521">
            <v>0</v>
          </cell>
        </row>
        <row r="1522">
          <cell r="C1522" t="str">
            <v xml:space="preserve">Число койко-дней по счетам оплаченным и принятым к оплате </v>
          </cell>
          <cell r="D1522" t="str">
            <v>2013 год</v>
          </cell>
          <cell r="E1522">
            <v>0</v>
          </cell>
        </row>
        <row r="1523">
          <cell r="D1523" t="str">
            <v>4 месяца 2014 года</v>
          </cell>
          <cell r="E1523">
            <v>0</v>
          </cell>
        </row>
        <row r="1524">
          <cell r="D1524" t="str">
            <v>заявка на 2015 год</v>
          </cell>
          <cell r="E1524">
            <v>0</v>
          </cell>
        </row>
        <row r="1525">
          <cell r="C1525" t="str">
            <v>Число пролеченных больных (законченных случаев) по статистическим данным (формы 47, 62)</v>
          </cell>
          <cell r="D1525" t="str">
            <v>2013 год</v>
          </cell>
          <cell r="E1525">
            <v>0</v>
          </cell>
        </row>
        <row r="1526">
          <cell r="D1526" t="str">
            <v>4 месяца 2014 года</v>
          </cell>
          <cell r="E1526">
            <v>0</v>
          </cell>
        </row>
        <row r="1527">
          <cell r="D1527" t="str">
            <v>заявка на 2015 год</v>
          </cell>
          <cell r="E1527">
            <v>0</v>
          </cell>
        </row>
        <row r="1528">
          <cell r="C1528" t="str">
            <v xml:space="preserve">Число пролеченных больных (законченных случаев) по счетам оплаченным и принятым к оплате </v>
          </cell>
          <cell r="D1528" t="str">
            <v>2013 год</v>
          </cell>
          <cell r="E1528">
            <v>0</v>
          </cell>
        </row>
        <row r="1529">
          <cell r="D1529" t="str">
            <v>Утв-но в ТПГГ на 2014 год</v>
          </cell>
          <cell r="E1529">
            <v>0</v>
          </cell>
        </row>
        <row r="1530">
          <cell r="D1530" t="str">
            <v>4 месяца 2014 года</v>
          </cell>
          <cell r="E1530">
            <v>0</v>
          </cell>
        </row>
        <row r="1531">
          <cell r="D1531" t="str">
            <v>заявка на 2015 год</v>
          </cell>
          <cell r="E1531">
            <v>0</v>
          </cell>
        </row>
        <row r="1532">
          <cell r="C1532" t="str">
            <v>Среднегодовая занятость койки по статистическим данным (дней)</v>
          </cell>
          <cell r="D1532" t="str">
            <v>2013 год</v>
          </cell>
          <cell r="E1532">
            <v>0</v>
          </cell>
        </row>
        <row r="1533">
          <cell r="D1533" t="str">
            <v>4 месяца 2014 года</v>
          </cell>
          <cell r="E1533">
            <v>0</v>
          </cell>
        </row>
        <row r="1534">
          <cell r="D1534" t="str">
            <v>заявка на 2015 год</v>
          </cell>
          <cell r="E1534">
            <v>0</v>
          </cell>
        </row>
        <row r="1535">
          <cell r="C1535" t="str">
            <v>Среднегодовая занятость койки по счетам оплаченным и принятым к оплате (дней)</v>
          </cell>
          <cell r="D1535" t="str">
            <v>2013 год</v>
          </cell>
          <cell r="E1535">
            <v>0</v>
          </cell>
        </row>
        <row r="1536">
          <cell r="D1536" t="str">
            <v>4 месяца 2014 года</v>
          </cell>
          <cell r="E1536">
            <v>0</v>
          </cell>
        </row>
        <row r="1537">
          <cell r="D1537" t="str">
            <v>заявка на 2015 год</v>
          </cell>
          <cell r="E1537">
            <v>0</v>
          </cell>
        </row>
        <row r="1538">
          <cell r="E1538">
            <v>0</v>
          </cell>
        </row>
        <row r="1539">
          <cell r="C1539" t="str">
            <v>Средняя длительность пребывания 1-ого больного по статистическим данным  (дней)</v>
          </cell>
          <cell r="D1539" t="str">
            <v>2013 год</v>
          </cell>
          <cell r="E1539">
            <v>0</v>
          </cell>
        </row>
        <row r="1540">
          <cell r="D1540" t="str">
            <v>4 месяца 2014 года</v>
          </cell>
          <cell r="E1540">
            <v>0</v>
          </cell>
        </row>
        <row r="1541">
          <cell r="D1541" t="str">
            <v>заявка на 2015 год</v>
          </cell>
          <cell r="E1541">
            <v>0</v>
          </cell>
        </row>
        <row r="1542">
          <cell r="C1542" t="str">
            <v>Средняя длительность пребывания 1-ого больного по счетам оплаченным и принятым к оплате (дней)</v>
          </cell>
          <cell r="D1542" t="str">
            <v>2013 год</v>
          </cell>
          <cell r="E1542">
            <v>0</v>
          </cell>
        </row>
        <row r="1543">
          <cell r="D1543" t="str">
            <v>4 месяца 2014 года</v>
          </cell>
          <cell r="E1543">
            <v>0</v>
          </cell>
        </row>
        <row r="1544">
          <cell r="D1544" t="str">
            <v>заявка на 2015 год</v>
          </cell>
          <cell r="E1544">
            <v>0</v>
          </cell>
        </row>
        <row r="1545">
          <cell r="C1545" t="str">
            <v>Среднегодовое количество коек круглосуточного пребывания</v>
          </cell>
          <cell r="D1545" t="str">
            <v>2013 год</v>
          </cell>
          <cell r="E1545">
            <v>0</v>
          </cell>
        </row>
        <row r="1546">
          <cell r="D1546" t="str">
            <v>4 месяца 2014 года</v>
          </cell>
          <cell r="E1546">
            <v>0</v>
          </cell>
        </row>
        <row r="1547">
          <cell r="D1547" t="str">
            <v>заявка на 2015 год</v>
          </cell>
          <cell r="E1547">
            <v>0</v>
          </cell>
        </row>
        <row r="1548">
          <cell r="C1548" t="str">
            <v>Число койко-дней по статистическим данным (формы 47, 62)</v>
          </cell>
          <cell r="D1548" t="str">
            <v>2013 год</v>
          </cell>
          <cell r="E1548">
            <v>0</v>
          </cell>
        </row>
        <row r="1549">
          <cell r="D1549" t="str">
            <v>4 месяца 2014 года</v>
          </cell>
          <cell r="E1549">
            <v>0</v>
          </cell>
        </row>
        <row r="1550">
          <cell r="D1550" t="str">
            <v>заявка на 2015 год</v>
          </cell>
          <cell r="E1550">
            <v>0</v>
          </cell>
        </row>
        <row r="1551">
          <cell r="C1551" t="str">
            <v xml:space="preserve">Число койко-дней по счетам оплаченным и принятым к оплате </v>
          </cell>
          <cell r="D1551" t="str">
            <v>2013 год</v>
          </cell>
          <cell r="E1551">
            <v>0</v>
          </cell>
        </row>
        <row r="1552">
          <cell r="D1552" t="str">
            <v>4 месяца 2014 года</v>
          </cell>
          <cell r="E1552">
            <v>0</v>
          </cell>
        </row>
        <row r="1553">
          <cell r="D1553" t="str">
            <v>заявка на 2015 год</v>
          </cell>
          <cell r="E1553">
            <v>0</v>
          </cell>
        </row>
        <row r="1554">
          <cell r="C1554" t="str">
            <v>Число пролеченных больных (законченных случаев) по статистическим данным (формы 47, 62)</v>
          </cell>
          <cell r="D1554" t="str">
            <v>2013 год</v>
          </cell>
          <cell r="E1554">
            <v>0</v>
          </cell>
        </row>
        <row r="1555">
          <cell r="D1555" t="str">
            <v>4 месяца 2014 года</v>
          </cell>
          <cell r="E1555">
            <v>0</v>
          </cell>
        </row>
        <row r="1556">
          <cell r="D1556" t="str">
            <v>заявка на 2015 год</v>
          </cell>
          <cell r="E1556">
            <v>0</v>
          </cell>
        </row>
        <row r="1557">
          <cell r="C1557" t="str">
            <v xml:space="preserve">Число пролеченных больных (законченных случаев) по счетам оплаченным и принятым к оплате </v>
          </cell>
          <cell r="D1557" t="str">
            <v>2013 год</v>
          </cell>
          <cell r="E1557">
            <v>0</v>
          </cell>
        </row>
        <row r="1558">
          <cell r="D1558" t="str">
            <v>Утв-но в ТПГГ на 2014 год</v>
          </cell>
          <cell r="E1558">
            <v>0</v>
          </cell>
        </row>
        <row r="1559">
          <cell r="D1559" t="str">
            <v>4 месяца 2014 года</v>
          </cell>
          <cell r="E1559">
            <v>0</v>
          </cell>
        </row>
        <row r="1560">
          <cell r="D1560" t="str">
            <v>заявка на 2015 год</v>
          </cell>
          <cell r="E1560">
            <v>0</v>
          </cell>
        </row>
        <row r="1561">
          <cell r="C1561" t="str">
            <v>Среднегодовая занятость койки по статистическим данным (дней)</v>
          </cell>
          <cell r="D1561" t="str">
            <v>2013 год</v>
          </cell>
          <cell r="E1561">
            <v>0</v>
          </cell>
        </row>
        <row r="1562">
          <cell r="D1562" t="str">
            <v>4 месяца 2014 года</v>
          </cell>
          <cell r="E1562">
            <v>0</v>
          </cell>
        </row>
        <row r="1563">
          <cell r="D1563" t="str">
            <v>заявка на 2015 год</v>
          </cell>
          <cell r="E1563">
            <v>0</v>
          </cell>
        </row>
        <row r="1564">
          <cell r="C1564" t="str">
            <v>Среднегодовая занятость койки по счетам оплаченным и принятым к оплате (дней)</v>
          </cell>
          <cell r="D1564" t="str">
            <v>2013 год</v>
          </cell>
          <cell r="E1564">
            <v>0</v>
          </cell>
        </row>
        <row r="1565">
          <cell r="D1565" t="str">
            <v>4 месяца 2014 года</v>
          </cell>
          <cell r="E1565">
            <v>0</v>
          </cell>
        </row>
        <row r="1566">
          <cell r="D1566" t="str">
            <v>заявка на 2015 год</v>
          </cell>
          <cell r="E1566">
            <v>0</v>
          </cell>
        </row>
        <row r="1567">
          <cell r="E1567">
            <v>0</v>
          </cell>
        </row>
        <row r="1568">
          <cell r="C1568" t="str">
            <v>Средняя длительность пребывания 1-ого больного по статистическим данным  (дней)</v>
          </cell>
          <cell r="D1568" t="str">
            <v>2013 год</v>
          </cell>
          <cell r="E1568">
            <v>0</v>
          </cell>
        </row>
        <row r="1569">
          <cell r="D1569" t="str">
            <v>4 месяца 2014 года</v>
          </cell>
          <cell r="E1569">
            <v>0</v>
          </cell>
        </row>
        <row r="1570">
          <cell r="D1570" t="str">
            <v>заявка на 2015 год</v>
          </cell>
          <cell r="E1570">
            <v>0</v>
          </cell>
        </row>
        <row r="1571">
          <cell r="C1571" t="str">
            <v>Средняя длительность пребывания 1-ого больного по счетам оплаченным и принятым к оплате (дней)</v>
          </cell>
          <cell r="D1571" t="str">
            <v>2013 год</v>
          </cell>
          <cell r="E1571">
            <v>0</v>
          </cell>
        </row>
        <row r="1572">
          <cell r="D1572" t="str">
            <v>4 месяца 2014 года</v>
          </cell>
          <cell r="E1572">
            <v>0</v>
          </cell>
        </row>
        <row r="1573">
          <cell r="D1573" t="str">
            <v>заявка на 2015 год</v>
          </cell>
          <cell r="E1573">
            <v>0</v>
          </cell>
        </row>
        <row r="1574">
          <cell r="C1574" t="str">
            <v>Среднегодовое количество коек круглосуточного пребывания</v>
          </cell>
          <cell r="D1574" t="str">
            <v>2013 год</v>
          </cell>
          <cell r="E1574">
            <v>0</v>
          </cell>
        </row>
        <row r="1575">
          <cell r="D1575" t="str">
            <v>4 месяца 2014 года</v>
          </cell>
          <cell r="E1575">
            <v>0</v>
          </cell>
        </row>
        <row r="1576">
          <cell r="D1576" t="str">
            <v>заявка на 2015 год</v>
          </cell>
          <cell r="E1576">
            <v>0</v>
          </cell>
        </row>
        <row r="1577">
          <cell r="C1577" t="str">
            <v>Число койко-дней по статистическим данным (формы 47, 62)</v>
          </cell>
          <cell r="D1577" t="str">
            <v>2013 год</v>
          </cell>
          <cell r="E1577">
            <v>0</v>
          </cell>
        </row>
        <row r="1578">
          <cell r="D1578" t="str">
            <v>4 месяца 2014 года</v>
          </cell>
          <cell r="E1578">
            <v>0</v>
          </cell>
        </row>
        <row r="1579">
          <cell r="D1579" t="str">
            <v>заявка на 2015 год</v>
          </cell>
          <cell r="E1579">
            <v>0</v>
          </cell>
        </row>
        <row r="1580">
          <cell r="C1580" t="str">
            <v xml:space="preserve">Число койко-дней по счетам оплаченным и принятым к оплате </v>
          </cell>
          <cell r="D1580" t="str">
            <v>2013 год</v>
          </cell>
          <cell r="E1580">
            <v>0</v>
          </cell>
        </row>
        <row r="1581">
          <cell r="D1581" t="str">
            <v>4 месяца 2014 года</v>
          </cell>
          <cell r="E1581">
            <v>0</v>
          </cell>
        </row>
        <row r="1582">
          <cell r="D1582" t="str">
            <v>заявка на 2015 год</v>
          </cell>
          <cell r="E1582">
            <v>0</v>
          </cell>
        </row>
        <row r="1583">
          <cell r="C1583" t="str">
            <v>Число пролеченных больных (законченных случаев) по статистическим данным (формы 47, 62)</v>
          </cell>
          <cell r="D1583" t="str">
            <v>2013 год</v>
          </cell>
          <cell r="E1583">
            <v>0</v>
          </cell>
        </row>
        <row r="1584">
          <cell r="D1584" t="str">
            <v>4 месяца 2014 года</v>
          </cell>
          <cell r="E1584">
            <v>0</v>
          </cell>
        </row>
        <row r="1585">
          <cell r="D1585" t="str">
            <v>заявка на 2015 год</v>
          </cell>
          <cell r="E1585">
            <v>0</v>
          </cell>
        </row>
        <row r="1586">
          <cell r="C1586" t="str">
            <v xml:space="preserve">Число пролеченных больных (законченных случаев) по счетам оплаченным и принятым к оплате </v>
          </cell>
          <cell r="D1586" t="str">
            <v>2013 год</v>
          </cell>
          <cell r="E1586">
            <v>0</v>
          </cell>
        </row>
        <row r="1587">
          <cell r="D1587" t="str">
            <v>Утв-но в ТПГГ на 2014 год</v>
          </cell>
          <cell r="E1587">
            <v>0</v>
          </cell>
        </row>
        <row r="1588">
          <cell r="D1588" t="str">
            <v>4 месяца 2014 года</v>
          </cell>
          <cell r="E1588">
            <v>0</v>
          </cell>
        </row>
        <row r="1589">
          <cell r="D1589" t="str">
            <v>заявка на 2015 год</v>
          </cell>
          <cell r="E1589">
            <v>0</v>
          </cell>
        </row>
        <row r="1590">
          <cell r="C1590" t="str">
            <v>Среднегодовая занятость койки по статистическим данным (дней)</v>
          </cell>
          <cell r="D1590" t="str">
            <v>2013 год</v>
          </cell>
          <cell r="E1590">
            <v>0</v>
          </cell>
        </row>
        <row r="1591">
          <cell r="D1591" t="str">
            <v>4 месяца 2014 года</v>
          </cell>
          <cell r="E1591">
            <v>0</v>
          </cell>
        </row>
        <row r="1592">
          <cell r="D1592" t="str">
            <v>заявка на 2015 год</v>
          </cell>
          <cell r="E1592">
            <v>0</v>
          </cell>
        </row>
        <row r="1593">
          <cell r="C1593" t="str">
            <v>Среднегодовая занятость койки по счетам оплаченным и принятым к оплате (дней)</v>
          </cell>
          <cell r="D1593" t="str">
            <v>2013 год</v>
          </cell>
          <cell r="E1593">
            <v>0</v>
          </cell>
        </row>
        <row r="1594">
          <cell r="D1594" t="str">
            <v>4 месяца 2014 года</v>
          </cell>
          <cell r="E1594">
            <v>0</v>
          </cell>
        </row>
        <row r="1595">
          <cell r="D1595" t="str">
            <v>заявка на 2015 год</v>
          </cell>
          <cell r="E1595">
            <v>0</v>
          </cell>
        </row>
        <row r="1596">
          <cell r="E1596">
            <v>0</v>
          </cell>
        </row>
        <row r="1597">
          <cell r="C1597" t="str">
            <v>Средняя длительность пребывания 1-ого больного по статистическим данным  (дней)</v>
          </cell>
          <cell r="D1597" t="str">
            <v>2013 год</v>
          </cell>
          <cell r="E1597">
            <v>0</v>
          </cell>
        </row>
        <row r="1598">
          <cell r="D1598" t="str">
            <v>4 месяца 2014 года</v>
          </cell>
          <cell r="E1598">
            <v>0</v>
          </cell>
        </row>
        <row r="1599">
          <cell r="D1599" t="str">
            <v>заявка на 2015 год</v>
          </cell>
          <cell r="E1599">
            <v>0</v>
          </cell>
        </row>
        <row r="1600">
          <cell r="C1600" t="str">
            <v>Средняя длительность пребывания 1-ого больного по счетам оплаченным и принятым к оплате (дней)</v>
          </cell>
          <cell r="D1600" t="str">
            <v>2013 год</v>
          </cell>
          <cell r="E1600">
            <v>0</v>
          </cell>
        </row>
        <row r="1601">
          <cell r="D1601" t="str">
            <v>4 месяца 2014 года</v>
          </cell>
          <cell r="E1601">
            <v>0</v>
          </cell>
        </row>
        <row r="1602">
          <cell r="D1602" t="str">
            <v>заявка на 2015 год</v>
          </cell>
          <cell r="E1602">
            <v>0</v>
          </cell>
        </row>
        <row r="1603">
          <cell r="C1603" t="str">
            <v>Среднегодовое количество коек круглосуточного пребывания</v>
          </cell>
          <cell r="D1603" t="str">
            <v>2013 год</v>
          </cell>
          <cell r="E1603">
            <v>0</v>
          </cell>
        </row>
        <row r="1604">
          <cell r="D1604" t="str">
            <v>4 месяца 2014 года</v>
          </cell>
          <cell r="E1604">
            <v>0</v>
          </cell>
        </row>
        <row r="1605">
          <cell r="D1605" t="str">
            <v>заявка на 2015 год</v>
          </cell>
          <cell r="E1605">
            <v>0</v>
          </cell>
        </row>
        <row r="1606">
          <cell r="C1606" t="str">
            <v>Число койко-дней по статистическим данным (формы 47, 62)</v>
          </cell>
          <cell r="D1606" t="str">
            <v>2013 год</v>
          </cell>
          <cell r="E1606">
            <v>0</v>
          </cell>
        </row>
        <row r="1607">
          <cell r="D1607" t="str">
            <v>4 месяца 2014 года</v>
          </cell>
          <cell r="E1607">
            <v>0</v>
          </cell>
        </row>
        <row r="1608">
          <cell r="D1608" t="str">
            <v>заявка на 2015 год</v>
          </cell>
          <cell r="E1608">
            <v>0</v>
          </cell>
        </row>
        <row r="1609">
          <cell r="C1609" t="str">
            <v xml:space="preserve">Число койко-дней по счетам оплаченным и принятым к оплате </v>
          </cell>
          <cell r="D1609" t="str">
            <v>2013 год</v>
          </cell>
          <cell r="E1609">
            <v>0</v>
          </cell>
        </row>
        <row r="1610">
          <cell r="D1610" t="str">
            <v>4 месяца 2014 года</v>
          </cell>
          <cell r="E1610">
            <v>0</v>
          </cell>
        </row>
        <row r="1611">
          <cell r="D1611" t="str">
            <v>заявка на 2015 год</v>
          </cell>
          <cell r="E1611">
            <v>0</v>
          </cell>
        </row>
        <row r="1612">
          <cell r="C1612" t="str">
            <v>Число пролеченных больных (законченных случаев) по статистическим данным (формы 47, 62)</v>
          </cell>
          <cell r="D1612" t="str">
            <v>2013 год</v>
          </cell>
          <cell r="E1612">
            <v>0</v>
          </cell>
        </row>
        <row r="1613">
          <cell r="D1613" t="str">
            <v>4 месяца 2014 года</v>
          </cell>
          <cell r="E1613">
            <v>0</v>
          </cell>
        </row>
        <row r="1614">
          <cell r="D1614" t="str">
            <v>заявка на 2015 год</v>
          </cell>
          <cell r="E1614">
            <v>0</v>
          </cell>
        </row>
        <row r="1615">
          <cell r="C1615" t="str">
            <v xml:space="preserve">Число пролеченных больных (законченных случаев) по счетам оплаченным и принятым к оплате </v>
          </cell>
          <cell r="D1615" t="str">
            <v>2013 год</v>
          </cell>
          <cell r="E1615">
            <v>0</v>
          </cell>
        </row>
        <row r="1616">
          <cell r="D1616" t="str">
            <v>Утв-но в ТПГГ на 2014 год</v>
          </cell>
          <cell r="E1616">
            <v>0</v>
          </cell>
        </row>
        <row r="1617">
          <cell r="D1617" t="str">
            <v>4 месяца 2014 года</v>
          </cell>
          <cell r="E1617">
            <v>0</v>
          </cell>
        </row>
        <row r="1618">
          <cell r="D1618" t="str">
            <v>заявка на 2015 год</v>
          </cell>
          <cell r="E1618">
            <v>0</v>
          </cell>
        </row>
        <row r="1619">
          <cell r="C1619" t="str">
            <v>Среднегодовая занятость койки по статистическим данным (дней)</v>
          </cell>
          <cell r="D1619" t="str">
            <v>2013 год</v>
          </cell>
          <cell r="E1619">
            <v>0</v>
          </cell>
        </row>
        <row r="1620">
          <cell r="D1620" t="str">
            <v>4 месяца 2014 года</v>
          </cell>
          <cell r="E1620">
            <v>0</v>
          </cell>
        </row>
        <row r="1621">
          <cell r="D1621" t="str">
            <v>заявка на 2015 год</v>
          </cell>
          <cell r="E1621">
            <v>0</v>
          </cell>
        </row>
        <row r="1622">
          <cell r="C1622" t="str">
            <v>Среднегодовая занятость койки по счетам оплаченным и принятым к оплате (дней)</v>
          </cell>
          <cell r="D1622" t="str">
            <v>2013 год</v>
          </cell>
          <cell r="E1622">
            <v>0</v>
          </cell>
        </row>
        <row r="1623">
          <cell r="D1623" t="str">
            <v>4 месяца 2014 года</v>
          </cell>
          <cell r="E1623">
            <v>0</v>
          </cell>
        </row>
        <row r="1624">
          <cell r="D1624" t="str">
            <v>заявка на 2015 год</v>
          </cell>
          <cell r="E1624">
            <v>0</v>
          </cell>
        </row>
        <row r="1625">
          <cell r="E1625">
            <v>0</v>
          </cell>
        </row>
        <row r="1626">
          <cell r="C1626" t="str">
            <v>Средняя длительность пребывания 1-ого больного по статистическим данным  (дней)</v>
          </cell>
          <cell r="D1626" t="str">
            <v>2013 год</v>
          </cell>
          <cell r="E1626">
            <v>0</v>
          </cell>
        </row>
        <row r="1627">
          <cell r="D1627" t="str">
            <v>4 месяца 2014 года</v>
          </cell>
          <cell r="E1627">
            <v>0</v>
          </cell>
        </row>
        <row r="1628">
          <cell r="D1628" t="str">
            <v>заявка на 2015 год</v>
          </cell>
          <cell r="E1628">
            <v>0</v>
          </cell>
        </row>
        <row r="1629">
          <cell r="C1629" t="str">
            <v>Средняя длительность пребывания 1-ого больного по счетам оплаченным и принятым к оплате (дней)</v>
          </cell>
          <cell r="D1629" t="str">
            <v>2013 год</v>
          </cell>
          <cell r="E1629">
            <v>0</v>
          </cell>
        </row>
        <row r="1630">
          <cell r="D1630" t="str">
            <v>4 месяца 2014 года</v>
          </cell>
          <cell r="E1630">
            <v>0</v>
          </cell>
        </row>
        <row r="1631">
          <cell r="D1631" t="str">
            <v>заявка на 2015 год</v>
          </cell>
          <cell r="E1631">
            <v>0</v>
          </cell>
        </row>
        <row r="1632">
          <cell r="C1632" t="str">
            <v>Среднегодовое количество коек круглосуточного пребывания</v>
          </cell>
          <cell r="D1632" t="str">
            <v>2013 год</v>
          </cell>
          <cell r="E1632">
            <v>135</v>
          </cell>
        </row>
        <row r="1633">
          <cell r="D1633" t="str">
            <v>4 месяца 2014 года</v>
          </cell>
          <cell r="E1633">
            <v>135</v>
          </cell>
        </row>
        <row r="1634">
          <cell r="D1634" t="str">
            <v>заявка на 2015 год</v>
          </cell>
          <cell r="E1634">
            <v>105</v>
          </cell>
        </row>
        <row r="1635">
          <cell r="C1635" t="str">
            <v>Число койко-дней по статистическим данным (формы 47, 62)</v>
          </cell>
          <cell r="D1635" t="str">
            <v>2013 год</v>
          </cell>
          <cell r="E1635">
            <v>46394</v>
          </cell>
        </row>
        <row r="1636">
          <cell r="D1636" t="str">
            <v>4 месяца 2014 года</v>
          </cell>
          <cell r="E1636">
            <v>16564</v>
          </cell>
        </row>
        <row r="1637">
          <cell r="D1637" t="str">
            <v>заявка на 2015 год</v>
          </cell>
          <cell r="E1637">
            <v>36995</v>
          </cell>
        </row>
        <row r="1638">
          <cell r="C1638" t="str">
            <v xml:space="preserve">Число койко-дней по счетам оплаченным и принятым к оплате </v>
          </cell>
          <cell r="D1638" t="str">
            <v>2013 год</v>
          </cell>
          <cell r="E1638">
            <v>46019</v>
          </cell>
        </row>
        <row r="1639">
          <cell r="D1639" t="str">
            <v>4 месяца 2014 года</v>
          </cell>
          <cell r="E1639">
            <v>15201</v>
          </cell>
        </row>
        <row r="1640">
          <cell r="D1640" t="str">
            <v>заявка на 2015 год</v>
          </cell>
          <cell r="E1640">
            <v>35307</v>
          </cell>
        </row>
        <row r="1641">
          <cell r="C1641" t="str">
            <v>Число пролеченных больных (законченных случаев) по статистическим данным (формы 47, 62)</v>
          </cell>
          <cell r="D1641" t="str">
            <v>2013 год</v>
          </cell>
          <cell r="E1641">
            <v>5320</v>
          </cell>
        </row>
        <row r="1642">
          <cell r="D1642" t="str">
            <v>4 месяца 2014 года</v>
          </cell>
          <cell r="E1642">
            <v>1543</v>
          </cell>
        </row>
        <row r="1643">
          <cell r="D1643" t="str">
            <v>заявка на 2015 год</v>
          </cell>
          <cell r="E1643">
            <v>3050</v>
          </cell>
        </row>
        <row r="1644">
          <cell r="C1644" t="str">
            <v xml:space="preserve">Число пролеченных больных (законченных случаев) по счетам оплаченным и принятым к оплате </v>
          </cell>
          <cell r="D1644" t="str">
            <v>2013 год</v>
          </cell>
          <cell r="E1644">
            <v>5213</v>
          </cell>
        </row>
        <row r="1645">
          <cell r="D1645" t="str">
            <v>Утв-но в ТПГГ на 2014 год</v>
          </cell>
          <cell r="E1645">
            <v>4351</v>
          </cell>
        </row>
        <row r="1646">
          <cell r="D1646" t="str">
            <v>4 месяца 2014 года</v>
          </cell>
          <cell r="E1646">
            <v>1475</v>
          </cell>
        </row>
        <row r="1647">
          <cell r="D1647" t="str">
            <v>заявка на 2015 год</v>
          </cell>
          <cell r="E1647">
            <v>3000</v>
          </cell>
        </row>
        <row r="1648">
          <cell r="C1648" t="str">
            <v>Среднегодовая занятость койки по статистическим данным (дней)</v>
          </cell>
          <cell r="D1648" t="str">
            <v>2013 год</v>
          </cell>
          <cell r="E1648">
            <v>343.7</v>
          </cell>
        </row>
        <row r="1649">
          <cell r="D1649" t="str">
            <v>4 месяца 2014 года</v>
          </cell>
          <cell r="E1649">
            <v>122.7</v>
          </cell>
        </row>
        <row r="1650">
          <cell r="D1650" t="str">
            <v>заявка на 2015 год</v>
          </cell>
          <cell r="E1650">
            <v>352.3</v>
          </cell>
        </row>
        <row r="1651">
          <cell r="C1651" t="str">
            <v>Среднегодовая занятость койки по счетам оплаченным и принятым к оплате (дней)</v>
          </cell>
          <cell r="D1651" t="str">
            <v>2013 год</v>
          </cell>
          <cell r="E1651">
            <v>340.9</v>
          </cell>
        </row>
        <row r="1652">
          <cell r="D1652" t="str">
            <v>4 месяца 2014 года</v>
          </cell>
          <cell r="E1652">
            <v>112.6</v>
          </cell>
        </row>
        <row r="1653">
          <cell r="D1653" t="str">
            <v>заявка на 2015 год</v>
          </cell>
          <cell r="E1653">
            <v>336.3</v>
          </cell>
        </row>
        <row r="1654">
          <cell r="E1654">
            <v>0</v>
          </cell>
        </row>
        <row r="1655">
          <cell r="C1655" t="str">
            <v>Средняя длительность пребывания 1-ого больного по статистическим данным  (дней)</v>
          </cell>
          <cell r="D1655" t="str">
            <v>2013 год</v>
          </cell>
          <cell r="E1655">
            <v>8.6999999999999993</v>
          </cell>
        </row>
        <row r="1656">
          <cell r="D1656" t="str">
            <v>4 месяца 2014 года</v>
          </cell>
          <cell r="E1656">
            <v>10.7</v>
          </cell>
        </row>
        <row r="1657">
          <cell r="D1657" t="str">
            <v>заявка на 2015 год</v>
          </cell>
          <cell r="E1657">
            <v>12.1</v>
          </cell>
        </row>
        <row r="1658">
          <cell r="C1658" t="str">
            <v>Средняя длительность пребывания 1-ого больного по счетам оплаченным и принятым к оплате (дней)</v>
          </cell>
          <cell r="D1658" t="str">
            <v>2013 год</v>
          </cell>
          <cell r="E1658">
            <v>8.8000000000000007</v>
          </cell>
        </row>
        <row r="1659">
          <cell r="D1659" t="str">
            <v>4 месяца 2014 года</v>
          </cell>
          <cell r="E1659">
            <v>10.3</v>
          </cell>
        </row>
        <row r="1660">
          <cell r="D1660" t="str">
            <v>заявка на 2015 год</v>
          </cell>
          <cell r="E1660">
            <v>11.8</v>
          </cell>
        </row>
        <row r="1661">
          <cell r="C1661" t="str">
            <v>Среднегодовое количество коек круглосуточного пребывания</v>
          </cell>
          <cell r="D1661" t="str">
            <v>2013 год</v>
          </cell>
          <cell r="E1661">
            <v>115</v>
          </cell>
        </row>
        <row r="1662">
          <cell r="D1662" t="str">
            <v>4 месяца 2014 года</v>
          </cell>
          <cell r="E1662">
            <v>115</v>
          </cell>
        </row>
        <row r="1663">
          <cell r="D1663" t="str">
            <v>заявка на 2015 год</v>
          </cell>
          <cell r="E1663">
            <v>115</v>
          </cell>
        </row>
        <row r="1664">
          <cell r="C1664" t="str">
            <v>Число койко-дней по статистическим данным (формы 47, 62)</v>
          </cell>
          <cell r="D1664" t="str">
            <v>2013 год</v>
          </cell>
          <cell r="E1664">
            <v>37643</v>
          </cell>
        </row>
        <row r="1665">
          <cell r="D1665" t="str">
            <v>4 месяца 2014 года</v>
          </cell>
          <cell r="E1665">
            <v>13808</v>
          </cell>
        </row>
        <row r="1666">
          <cell r="D1666" t="str">
            <v>заявка на 2015 год</v>
          </cell>
          <cell r="E1666">
            <v>40223</v>
          </cell>
        </row>
        <row r="1667">
          <cell r="C1667" t="str">
            <v xml:space="preserve">Число койко-дней по счетам оплаченным и принятым к оплате </v>
          </cell>
          <cell r="D1667" t="str">
            <v>2013 год</v>
          </cell>
          <cell r="E1667">
            <v>38619</v>
          </cell>
        </row>
        <row r="1668">
          <cell r="D1668" t="str">
            <v>4 месяца 2014 года</v>
          </cell>
          <cell r="E1668">
            <v>13784</v>
          </cell>
        </row>
        <row r="1669">
          <cell r="D1669" t="str">
            <v>заявка на 2015 год</v>
          </cell>
          <cell r="E1669">
            <v>38980</v>
          </cell>
        </row>
        <row r="1670">
          <cell r="C1670" t="str">
            <v>Число пролеченных больных (законченных случаев) по статистическим данным (формы 47, 62)</v>
          </cell>
          <cell r="D1670" t="str">
            <v>2013 год</v>
          </cell>
          <cell r="E1670">
            <v>4633</v>
          </cell>
        </row>
        <row r="1671">
          <cell r="D1671" t="str">
            <v>4 месяца 2014 года</v>
          </cell>
          <cell r="E1671">
            <v>1672</v>
          </cell>
        </row>
        <row r="1672">
          <cell r="D1672" t="str">
            <v>заявка на 2015 год</v>
          </cell>
          <cell r="E1672">
            <v>4193</v>
          </cell>
        </row>
        <row r="1673">
          <cell r="C1673" t="str">
            <v xml:space="preserve">Число пролеченных больных (законченных случаев) по счетам оплаченным и принятым к оплате </v>
          </cell>
          <cell r="D1673" t="str">
            <v>2013 год</v>
          </cell>
          <cell r="E1673">
            <v>4633</v>
          </cell>
        </row>
        <row r="1674">
          <cell r="D1674" t="str">
            <v>Утв-но в ТПГГ на 2014 год</v>
          </cell>
          <cell r="E1674">
            <v>4068</v>
          </cell>
        </row>
        <row r="1675">
          <cell r="D1675" t="str">
            <v>4 месяца 2014 года</v>
          </cell>
          <cell r="E1675">
            <v>1659</v>
          </cell>
        </row>
        <row r="1676">
          <cell r="D1676" t="str">
            <v>заявка на 2015 год</v>
          </cell>
          <cell r="E1676">
            <v>4068</v>
          </cell>
        </row>
        <row r="1677">
          <cell r="C1677" t="str">
            <v>Среднегодовая занятость койки по статистическим данным (дней)</v>
          </cell>
          <cell r="D1677" t="str">
            <v>2013 год</v>
          </cell>
          <cell r="E1677">
            <v>327.3</v>
          </cell>
        </row>
        <row r="1678">
          <cell r="D1678" t="str">
            <v>4 месяца 2014 года</v>
          </cell>
          <cell r="E1678">
            <v>120.1</v>
          </cell>
        </row>
        <row r="1679">
          <cell r="D1679" t="str">
            <v>заявка на 2015 год</v>
          </cell>
          <cell r="E1679">
            <v>349.8</v>
          </cell>
        </row>
        <row r="1680">
          <cell r="C1680" t="str">
            <v>Среднегодовая занятость койки по счетам оплаченным и принятым к оплате (дней)</v>
          </cell>
          <cell r="D1680" t="str">
            <v>2013 год</v>
          </cell>
          <cell r="E1680">
            <v>335.8</v>
          </cell>
        </row>
        <row r="1681">
          <cell r="D1681" t="str">
            <v>4 месяца 2014 года</v>
          </cell>
          <cell r="E1681">
            <v>119.9</v>
          </cell>
        </row>
        <row r="1682">
          <cell r="D1682" t="str">
            <v>заявка на 2015 год</v>
          </cell>
          <cell r="E1682">
            <v>339</v>
          </cell>
        </row>
        <row r="1683">
          <cell r="E1683">
            <v>0</v>
          </cell>
        </row>
        <row r="1684">
          <cell r="C1684" t="str">
            <v>Средняя длительность пребывания 1-ого больного по статистическим данным  (дней)</v>
          </cell>
          <cell r="D1684" t="str">
            <v>2013 год</v>
          </cell>
          <cell r="E1684">
            <v>8.1</v>
          </cell>
        </row>
        <row r="1685">
          <cell r="D1685" t="str">
            <v>4 месяца 2014 года</v>
          </cell>
          <cell r="E1685">
            <v>8.3000000000000007</v>
          </cell>
        </row>
        <row r="1686">
          <cell r="D1686" t="str">
            <v>заявка на 2015 год</v>
          </cell>
          <cell r="E1686">
            <v>9.6</v>
          </cell>
        </row>
        <row r="1687">
          <cell r="C1687" t="str">
            <v>Средняя длительность пребывания 1-ого больного по счетам оплаченным и принятым к оплате (дней)</v>
          </cell>
          <cell r="D1687" t="str">
            <v>2013 год</v>
          </cell>
          <cell r="E1687">
            <v>8.3000000000000007</v>
          </cell>
        </row>
        <row r="1688">
          <cell r="D1688" t="str">
            <v>4 месяца 2014 года</v>
          </cell>
          <cell r="E1688">
            <v>8.3000000000000007</v>
          </cell>
        </row>
        <row r="1689">
          <cell r="D1689" t="str">
            <v>заявка на 2015 год</v>
          </cell>
          <cell r="E1689">
            <v>9.6</v>
          </cell>
        </row>
        <row r="1690">
          <cell r="C1690" t="str">
            <v>Среднегодовое количество коек круглосуточного пребывания</v>
          </cell>
          <cell r="D1690" t="str">
            <v>2013 год</v>
          </cell>
          <cell r="E1690">
            <v>0</v>
          </cell>
        </row>
        <row r="1691">
          <cell r="D1691" t="str">
            <v>4 месяца 2014 года</v>
          </cell>
          <cell r="E1691">
            <v>0</v>
          </cell>
        </row>
        <row r="1692">
          <cell r="D1692" t="str">
            <v>заявка на 2015 год</v>
          </cell>
          <cell r="E1692">
            <v>0</v>
          </cell>
        </row>
        <row r="1693">
          <cell r="C1693" t="str">
            <v>Число койко-дней по статистическим данным (формы 47, 62)</v>
          </cell>
          <cell r="D1693" t="str">
            <v>2013 год</v>
          </cell>
          <cell r="E1693">
            <v>0</v>
          </cell>
        </row>
        <row r="1694">
          <cell r="D1694" t="str">
            <v>4 месяца 2014 года</v>
          </cell>
          <cell r="E1694">
            <v>0</v>
          </cell>
        </row>
        <row r="1695">
          <cell r="D1695" t="str">
            <v>заявка на 2015 год</v>
          </cell>
          <cell r="E1695">
            <v>0</v>
          </cell>
        </row>
        <row r="1696">
          <cell r="C1696" t="str">
            <v xml:space="preserve">Число койко-дней по счетам оплаченным и принятым к оплате </v>
          </cell>
          <cell r="D1696" t="str">
            <v>2013 год</v>
          </cell>
          <cell r="E1696">
            <v>0</v>
          </cell>
        </row>
        <row r="1697">
          <cell r="D1697" t="str">
            <v>4 месяца 2014 года</v>
          </cell>
          <cell r="E1697">
            <v>0</v>
          </cell>
        </row>
        <row r="1698">
          <cell r="D1698" t="str">
            <v>заявка на 2015 год</v>
          </cell>
          <cell r="E1698">
            <v>0</v>
          </cell>
        </row>
        <row r="1699">
          <cell r="C1699" t="str">
            <v>Число пролеченных больных (законченных случаев) по статистическим данным (формы 47, 62)</v>
          </cell>
          <cell r="D1699" t="str">
            <v>2013 год</v>
          </cell>
          <cell r="E1699">
            <v>0</v>
          </cell>
        </row>
        <row r="1700">
          <cell r="D1700" t="str">
            <v>4 месяца 2014 года</v>
          </cell>
          <cell r="E1700">
            <v>0</v>
          </cell>
        </row>
        <row r="1701">
          <cell r="D1701" t="str">
            <v>заявка на 2015 год</v>
          </cell>
          <cell r="E1701">
            <v>0</v>
          </cell>
        </row>
        <row r="1702">
          <cell r="C1702" t="str">
            <v xml:space="preserve">Число пролеченных больных (законченных случаев) по счетам оплаченным и принятым к оплате </v>
          </cell>
          <cell r="D1702" t="str">
            <v>2013 год</v>
          </cell>
          <cell r="E1702">
            <v>0</v>
          </cell>
        </row>
        <row r="1703">
          <cell r="D1703" t="str">
            <v>Утв-но в ТПГГ на 2014 год</v>
          </cell>
          <cell r="E1703">
            <v>0</v>
          </cell>
        </row>
        <row r="1704">
          <cell r="D1704" t="str">
            <v>4 месяца 2014 года</v>
          </cell>
          <cell r="E1704">
            <v>0</v>
          </cell>
        </row>
        <row r="1705">
          <cell r="D1705" t="str">
            <v>заявка на 2015 год</v>
          </cell>
          <cell r="E1705">
            <v>0</v>
          </cell>
        </row>
        <row r="1706">
          <cell r="C1706" t="str">
            <v>Среднегодовая занятость койки по статистическим данным (дней)</v>
          </cell>
          <cell r="D1706" t="str">
            <v>2013 год</v>
          </cell>
          <cell r="E1706">
            <v>0</v>
          </cell>
        </row>
        <row r="1707">
          <cell r="D1707" t="str">
            <v>4 месяца 2014 года</v>
          </cell>
          <cell r="E1707">
            <v>0</v>
          </cell>
        </row>
        <row r="1708">
          <cell r="D1708" t="str">
            <v>заявка на 2015 год</v>
          </cell>
          <cell r="E1708">
            <v>0</v>
          </cell>
        </row>
        <row r="1709">
          <cell r="C1709" t="str">
            <v>Среднегодовая занятость койки по счетам оплаченным и принятым к оплате (дней)</v>
          </cell>
          <cell r="D1709" t="str">
            <v>2013 год</v>
          </cell>
          <cell r="E1709">
            <v>0</v>
          </cell>
        </row>
        <row r="1710">
          <cell r="D1710" t="str">
            <v>4 месяца 2014 года</v>
          </cell>
          <cell r="E1710">
            <v>0</v>
          </cell>
        </row>
        <row r="1711">
          <cell r="D1711" t="str">
            <v>заявка на 2015 год</v>
          </cell>
          <cell r="E1711">
            <v>0</v>
          </cell>
        </row>
        <row r="1712">
          <cell r="E1712">
            <v>0</v>
          </cell>
        </row>
        <row r="1713">
          <cell r="C1713" t="str">
            <v>Средняя длительность пребывания 1-ого больного по статистическим данным  (дней)</v>
          </cell>
          <cell r="D1713" t="str">
            <v>2013 год</v>
          </cell>
          <cell r="E1713">
            <v>0</v>
          </cell>
        </row>
        <row r="1714">
          <cell r="D1714" t="str">
            <v>4 месяца 2014 года</v>
          </cell>
          <cell r="E1714">
            <v>0</v>
          </cell>
        </row>
        <row r="1715">
          <cell r="D1715" t="str">
            <v>заявка на 2015 год</v>
          </cell>
          <cell r="E1715">
            <v>0</v>
          </cell>
        </row>
        <row r="1716">
          <cell r="C1716" t="str">
            <v>Средняя длительность пребывания 1-ого больного по счетам оплаченным и принятым к оплате (дней)</v>
          </cell>
          <cell r="D1716" t="str">
            <v>2013 год</v>
          </cell>
          <cell r="E1716">
            <v>0</v>
          </cell>
        </row>
        <row r="1717">
          <cell r="D1717" t="str">
            <v>4 месяца 2014 года</v>
          </cell>
          <cell r="E1717">
            <v>0</v>
          </cell>
        </row>
        <row r="1718">
          <cell r="D1718" t="str">
            <v>заявка на 2015 год</v>
          </cell>
          <cell r="E1718">
            <v>0</v>
          </cell>
        </row>
        <row r="1719">
          <cell r="C1719" t="str">
            <v>Среднегодовое количество коек круглосуточного пребывания</v>
          </cell>
          <cell r="D1719" t="str">
            <v>2013 год</v>
          </cell>
          <cell r="E1719">
            <v>0</v>
          </cell>
        </row>
        <row r="1720">
          <cell r="D1720" t="str">
            <v>4 месяца 2014 года</v>
          </cell>
          <cell r="E1720">
            <v>0</v>
          </cell>
        </row>
        <row r="1721">
          <cell r="D1721" t="str">
            <v>заявка на 2015 год</v>
          </cell>
          <cell r="E1721">
            <v>0</v>
          </cell>
        </row>
        <row r="1722">
          <cell r="C1722" t="str">
            <v>Число койко-дней по статистическим данным (формы 47, 62)</v>
          </cell>
          <cell r="D1722" t="str">
            <v>2013 год</v>
          </cell>
          <cell r="E1722">
            <v>0</v>
          </cell>
        </row>
        <row r="1723">
          <cell r="D1723" t="str">
            <v>4 месяца 2014 года</v>
          </cell>
          <cell r="E1723">
            <v>0</v>
          </cell>
        </row>
        <row r="1724">
          <cell r="D1724" t="str">
            <v>заявка на 2015 год</v>
          </cell>
          <cell r="E1724">
            <v>0</v>
          </cell>
        </row>
        <row r="1725">
          <cell r="C1725" t="str">
            <v xml:space="preserve">Число койко-дней по счетам оплаченным и принятым к оплате </v>
          </cell>
          <cell r="D1725" t="str">
            <v>2013 год</v>
          </cell>
          <cell r="E1725">
            <v>0</v>
          </cell>
        </row>
        <row r="1726">
          <cell r="D1726" t="str">
            <v>4 месяца 2014 года</v>
          </cell>
          <cell r="E1726">
            <v>0</v>
          </cell>
        </row>
        <row r="1727">
          <cell r="D1727" t="str">
            <v>заявка на 2015 год</v>
          </cell>
          <cell r="E1727">
            <v>0</v>
          </cell>
        </row>
        <row r="1728">
          <cell r="C1728" t="str">
            <v>Число пролеченных больных (законченных случаев) по статистическим данным (формы 47, 62)</v>
          </cell>
          <cell r="D1728" t="str">
            <v>2013 год</v>
          </cell>
          <cell r="E1728">
            <v>0</v>
          </cell>
        </row>
        <row r="1729">
          <cell r="D1729" t="str">
            <v>4 месяца 2014 года</v>
          </cell>
          <cell r="E1729">
            <v>0</v>
          </cell>
        </row>
        <row r="1730">
          <cell r="D1730" t="str">
            <v>заявка на 2015 год</v>
          </cell>
          <cell r="E1730">
            <v>0</v>
          </cell>
        </row>
        <row r="1731">
          <cell r="C1731" t="str">
            <v xml:space="preserve">Число пролеченных больных (законченных случаев) по счетам оплаченным и принятым к оплате </v>
          </cell>
          <cell r="D1731" t="str">
            <v>2013 год</v>
          </cell>
          <cell r="E1731">
            <v>0</v>
          </cell>
        </row>
        <row r="1732">
          <cell r="D1732" t="str">
            <v>Утв-но в ТПГГ на 2014 год</v>
          </cell>
          <cell r="E1732">
            <v>0</v>
          </cell>
        </row>
        <row r="1733">
          <cell r="D1733" t="str">
            <v>4 месяца 2014 года</v>
          </cell>
          <cell r="E1733">
            <v>0</v>
          </cell>
        </row>
        <row r="1734">
          <cell r="D1734" t="str">
            <v>заявка на 2015 год</v>
          </cell>
          <cell r="E1734">
            <v>0</v>
          </cell>
        </row>
        <row r="1735">
          <cell r="C1735" t="str">
            <v>Среднегодовая занятость койки по статистическим данным (дней)</v>
          </cell>
          <cell r="D1735" t="str">
            <v>2013 год</v>
          </cell>
          <cell r="E1735">
            <v>0</v>
          </cell>
        </row>
        <row r="1736">
          <cell r="D1736" t="str">
            <v>4 месяца 2014 года</v>
          </cell>
          <cell r="E1736">
            <v>0</v>
          </cell>
        </row>
        <row r="1737">
          <cell r="D1737" t="str">
            <v>заявка на 2015 год</v>
          </cell>
          <cell r="E1737">
            <v>0</v>
          </cell>
        </row>
        <row r="1738">
          <cell r="C1738" t="str">
            <v>Среднегодовая занятость койки по счетам оплаченным и принятым к оплате (дней)</v>
          </cell>
          <cell r="D1738" t="str">
            <v>2013 год</v>
          </cell>
          <cell r="E1738">
            <v>0</v>
          </cell>
        </row>
        <row r="1739">
          <cell r="D1739" t="str">
            <v>4 месяца 2014 года</v>
          </cell>
          <cell r="E1739">
            <v>0</v>
          </cell>
        </row>
        <row r="1740">
          <cell r="D1740" t="str">
            <v>заявка на 2015 год</v>
          </cell>
          <cell r="E1740">
            <v>0</v>
          </cell>
        </row>
        <row r="1741">
          <cell r="E1741">
            <v>0</v>
          </cell>
        </row>
        <row r="1742">
          <cell r="C1742" t="str">
            <v>Средняя длительность пребывания 1-ого больного по статистическим данным  (дней)</v>
          </cell>
          <cell r="D1742" t="str">
            <v>2013 год</v>
          </cell>
          <cell r="E1742">
            <v>0</v>
          </cell>
        </row>
        <row r="1743">
          <cell r="D1743" t="str">
            <v>4 месяца 2014 года</v>
          </cell>
          <cell r="E1743">
            <v>0</v>
          </cell>
        </row>
        <row r="1744">
          <cell r="D1744" t="str">
            <v>заявка на 2015 год</v>
          </cell>
          <cell r="E1744">
            <v>0</v>
          </cell>
        </row>
        <row r="1745">
          <cell r="C1745" t="str">
            <v>Средняя длительность пребывания 1-ого больного по счетам оплаченным и принятым к оплате (дней)</v>
          </cell>
          <cell r="D1745" t="str">
            <v>2013 год</v>
          </cell>
          <cell r="E1745">
            <v>0</v>
          </cell>
        </row>
        <row r="1746">
          <cell r="D1746" t="str">
            <v>4 месяца 2014 года</v>
          </cell>
          <cell r="E1746">
            <v>0</v>
          </cell>
        </row>
        <row r="1747">
          <cell r="D1747" t="str">
            <v>заявка на 2015 год</v>
          </cell>
          <cell r="E1747">
            <v>0</v>
          </cell>
        </row>
        <row r="1748">
          <cell r="C1748" t="str">
            <v>Среднегодовое количество коек круглосуточного пребывания</v>
          </cell>
          <cell r="D1748" t="str">
            <v>2013 год</v>
          </cell>
          <cell r="E1748">
            <v>102</v>
          </cell>
        </row>
        <row r="1749">
          <cell r="D1749" t="str">
            <v>4 месяца 2014 года</v>
          </cell>
          <cell r="E1749">
            <v>102</v>
          </cell>
        </row>
        <row r="1750">
          <cell r="D1750" t="str">
            <v>заявка на 2015 год</v>
          </cell>
          <cell r="E1750">
            <v>102</v>
          </cell>
        </row>
        <row r="1751">
          <cell r="C1751" t="str">
            <v>Число койко-дней по статистическим данным (формы 47, 62)</v>
          </cell>
          <cell r="D1751" t="str">
            <v>2013 год</v>
          </cell>
          <cell r="E1751">
            <v>44745</v>
          </cell>
        </row>
        <row r="1752">
          <cell r="D1752" t="str">
            <v>4 месяца 2014 года</v>
          </cell>
          <cell r="E1752">
            <v>14748</v>
          </cell>
        </row>
        <row r="1753">
          <cell r="D1753" t="str">
            <v>заявка на 2015 год</v>
          </cell>
          <cell r="E1753">
            <v>46527</v>
          </cell>
        </row>
        <row r="1754">
          <cell r="C1754" t="str">
            <v xml:space="preserve">Число койко-дней по счетам оплаченным и принятым к оплате </v>
          </cell>
          <cell r="D1754" t="str">
            <v>2013 год</v>
          </cell>
          <cell r="E1754">
            <v>44877</v>
          </cell>
        </row>
        <row r="1755">
          <cell r="D1755" t="str">
            <v>4 месяца 2014 года</v>
          </cell>
          <cell r="E1755">
            <v>14371</v>
          </cell>
        </row>
        <row r="1756">
          <cell r="D1756" t="str">
            <v>заявка на 2015 год</v>
          </cell>
          <cell r="E1756">
            <v>36166</v>
          </cell>
        </row>
        <row r="1757">
          <cell r="C1757" t="str">
            <v>Число пролеченных больных (законченных случаев) по статистическим данным (формы 47, 62)</v>
          </cell>
          <cell r="D1757" t="str">
            <v>2013 год</v>
          </cell>
          <cell r="E1757">
            <v>5682</v>
          </cell>
        </row>
        <row r="1758">
          <cell r="D1758" t="str">
            <v>4 месяца 2014 года</v>
          </cell>
          <cell r="E1758">
            <v>1826</v>
          </cell>
        </row>
        <row r="1759">
          <cell r="D1759" t="str">
            <v>заявка на 2015 год</v>
          </cell>
          <cell r="E1759">
            <v>4283</v>
          </cell>
        </row>
        <row r="1760">
          <cell r="C1760" t="str">
            <v xml:space="preserve">Число пролеченных больных (законченных случаев) по счетам оплаченным и принятым к оплате </v>
          </cell>
          <cell r="D1760" t="str">
            <v>2013 год</v>
          </cell>
          <cell r="E1760">
            <v>5650</v>
          </cell>
        </row>
        <row r="1761">
          <cell r="D1761" t="str">
            <v>Утв-но в ТПГГ на 2014 год</v>
          </cell>
          <cell r="E1761">
            <v>4283</v>
          </cell>
        </row>
        <row r="1762">
          <cell r="D1762" t="str">
            <v>4 месяца 2014 года</v>
          </cell>
          <cell r="E1762">
            <v>1824</v>
          </cell>
        </row>
        <row r="1763">
          <cell r="D1763" t="str">
            <v>заявка на 2015 год</v>
          </cell>
          <cell r="E1763">
            <v>4283</v>
          </cell>
        </row>
        <row r="1764">
          <cell r="C1764" t="str">
            <v>Среднегодовая занятость койки по статистическим данным (дней)</v>
          </cell>
          <cell r="D1764" t="str">
            <v>2013 год</v>
          </cell>
          <cell r="E1764">
            <v>438.7</v>
          </cell>
        </row>
        <row r="1765">
          <cell r="D1765" t="str">
            <v>4 месяца 2014 года</v>
          </cell>
          <cell r="E1765">
            <v>144.6</v>
          </cell>
        </row>
        <row r="1766">
          <cell r="D1766" t="str">
            <v>заявка на 2015 год</v>
          </cell>
          <cell r="E1766">
            <v>456.1</v>
          </cell>
        </row>
        <row r="1767">
          <cell r="C1767" t="str">
            <v>Среднегодовая занятость койки по счетам оплаченным и принятым к оплате (дней)</v>
          </cell>
          <cell r="D1767" t="str">
            <v>2013 год</v>
          </cell>
          <cell r="E1767">
            <v>440</v>
          </cell>
        </row>
        <row r="1768">
          <cell r="D1768" t="str">
            <v>4 месяца 2014 года</v>
          </cell>
          <cell r="E1768">
            <v>140.9</v>
          </cell>
        </row>
        <row r="1769">
          <cell r="D1769" t="str">
            <v>заявка на 2015 год</v>
          </cell>
          <cell r="E1769">
            <v>354.6</v>
          </cell>
        </row>
        <row r="1770">
          <cell r="E1770">
            <v>0</v>
          </cell>
        </row>
        <row r="1771">
          <cell r="C1771" t="str">
            <v>Средняя длительность пребывания 1-ого больного по статистическим данным  (дней)</v>
          </cell>
          <cell r="D1771" t="str">
            <v>2013 год</v>
          </cell>
          <cell r="E1771">
            <v>7.9</v>
          </cell>
        </row>
        <row r="1772">
          <cell r="D1772" t="str">
            <v>4 месяца 2014 года</v>
          </cell>
          <cell r="E1772">
            <v>8.1</v>
          </cell>
        </row>
        <row r="1773">
          <cell r="D1773" t="str">
            <v>заявка на 2015 год</v>
          </cell>
          <cell r="E1773">
            <v>10.9</v>
          </cell>
        </row>
        <row r="1774">
          <cell r="C1774" t="str">
            <v>Средняя длительность пребывания 1-ого больного по счетам оплаченным и принятым к оплате (дней)</v>
          </cell>
          <cell r="D1774" t="str">
            <v>2013 год</v>
          </cell>
          <cell r="E1774">
            <v>7.9</v>
          </cell>
        </row>
        <row r="1775">
          <cell r="D1775" t="str">
            <v>4 месяца 2014 года</v>
          </cell>
          <cell r="E1775">
            <v>7.9</v>
          </cell>
        </row>
        <row r="1776">
          <cell r="D1776" t="str">
            <v>заявка на 2015 год</v>
          </cell>
          <cell r="E1776">
            <v>8.4</v>
          </cell>
        </row>
        <row r="1777">
          <cell r="C1777" t="str">
            <v>Среднегодовое количество коек круглосуточного пребывания</v>
          </cell>
          <cell r="D1777" t="str">
            <v>2013 год</v>
          </cell>
          <cell r="E1777">
            <v>0</v>
          </cell>
        </row>
        <row r="1778">
          <cell r="D1778" t="str">
            <v>4 месяца 2014 года</v>
          </cell>
          <cell r="E1778">
            <v>0</v>
          </cell>
        </row>
        <row r="1779">
          <cell r="D1779" t="str">
            <v>заявка на 2015 год</v>
          </cell>
          <cell r="E1779">
            <v>0</v>
          </cell>
        </row>
        <row r="1780">
          <cell r="C1780" t="str">
            <v>Число койко-дней по статистическим данным (формы 47, 62)</v>
          </cell>
          <cell r="D1780" t="str">
            <v>2013 год</v>
          </cell>
          <cell r="E1780">
            <v>0</v>
          </cell>
        </row>
        <row r="1781">
          <cell r="D1781" t="str">
            <v>4 месяца 2014 года</v>
          </cell>
          <cell r="E1781">
            <v>0</v>
          </cell>
        </row>
        <row r="1782">
          <cell r="D1782" t="str">
            <v>заявка на 2015 год</v>
          </cell>
          <cell r="E1782">
            <v>0</v>
          </cell>
        </row>
        <row r="1783">
          <cell r="C1783" t="str">
            <v xml:space="preserve">Число койко-дней по счетам оплаченным и принятым к оплате </v>
          </cell>
          <cell r="D1783" t="str">
            <v>2013 год</v>
          </cell>
          <cell r="E1783">
            <v>0</v>
          </cell>
        </row>
        <row r="1784">
          <cell r="D1784" t="str">
            <v>4 месяца 2014 года</v>
          </cell>
          <cell r="E1784">
            <v>0</v>
          </cell>
        </row>
        <row r="1785">
          <cell r="D1785" t="str">
            <v>заявка на 2015 год</v>
          </cell>
          <cell r="E1785">
            <v>0</v>
          </cell>
        </row>
        <row r="1786">
          <cell r="C1786" t="str">
            <v>Число пролеченных больных (законченных случаев) по статистическим данным (формы 47, 62)</v>
          </cell>
          <cell r="D1786" t="str">
            <v>2013 год</v>
          </cell>
          <cell r="E1786">
            <v>0</v>
          </cell>
        </row>
        <row r="1787">
          <cell r="D1787" t="str">
            <v>4 месяца 2014 года</v>
          </cell>
          <cell r="E1787">
            <v>0</v>
          </cell>
        </row>
        <row r="1788">
          <cell r="D1788" t="str">
            <v>заявка на 2015 год</v>
          </cell>
          <cell r="E1788">
            <v>0</v>
          </cell>
        </row>
        <row r="1789">
          <cell r="C1789" t="str">
            <v xml:space="preserve">Число пролеченных больных (законченных случаев) по счетам оплаченным и принятым к оплате </v>
          </cell>
          <cell r="D1789" t="str">
            <v>2013 год</v>
          </cell>
          <cell r="E1789">
            <v>0</v>
          </cell>
        </row>
        <row r="1790">
          <cell r="D1790" t="str">
            <v>Утв-но в ТПГГ на 2014 год</v>
          </cell>
          <cell r="E1790">
            <v>0</v>
          </cell>
        </row>
        <row r="1791">
          <cell r="D1791" t="str">
            <v>4 месяца 2014 года</v>
          </cell>
          <cell r="E1791">
            <v>0</v>
          </cell>
        </row>
        <row r="1792">
          <cell r="D1792" t="str">
            <v>заявка на 2015 год</v>
          </cell>
          <cell r="E1792">
            <v>0</v>
          </cell>
        </row>
        <row r="1793">
          <cell r="C1793" t="str">
            <v>Среднегодовая занятость койки по статистическим данным (дней)</v>
          </cell>
          <cell r="D1793" t="str">
            <v>2013 год</v>
          </cell>
          <cell r="E1793">
            <v>0</v>
          </cell>
        </row>
        <row r="1794">
          <cell r="D1794" t="str">
            <v>4 месяца 2014 года</v>
          </cell>
          <cell r="E1794">
            <v>0</v>
          </cell>
        </row>
        <row r="1795">
          <cell r="D1795" t="str">
            <v>заявка на 2015 год</v>
          </cell>
          <cell r="E1795">
            <v>0</v>
          </cell>
        </row>
        <row r="1796">
          <cell r="C1796" t="str">
            <v>Среднегодовая занятость койки по счетам оплаченным и принятым к оплате (дней)</v>
          </cell>
          <cell r="D1796" t="str">
            <v>2013 год</v>
          </cell>
          <cell r="E1796">
            <v>0</v>
          </cell>
        </row>
        <row r="1797">
          <cell r="D1797" t="str">
            <v>4 месяца 2014 года</v>
          </cell>
          <cell r="E1797">
            <v>0</v>
          </cell>
        </row>
        <row r="1798">
          <cell r="D1798" t="str">
            <v>заявка на 2015 год</v>
          </cell>
          <cell r="E1798">
            <v>0</v>
          </cell>
        </row>
        <row r="1799">
          <cell r="E1799">
            <v>0</v>
          </cell>
        </row>
        <row r="1800">
          <cell r="C1800" t="str">
            <v>Средняя длительность пребывания 1-ого больного по статистическим данным  (дней)</v>
          </cell>
          <cell r="D1800" t="str">
            <v>2013 год</v>
          </cell>
          <cell r="E1800">
            <v>0</v>
          </cell>
        </row>
        <row r="1801">
          <cell r="D1801" t="str">
            <v>4 месяца 2014 года</v>
          </cell>
          <cell r="E1801">
            <v>0</v>
          </cell>
        </row>
        <row r="1802">
          <cell r="D1802" t="str">
            <v>заявка на 2015 год</v>
          </cell>
          <cell r="E1802">
            <v>0</v>
          </cell>
        </row>
        <row r="1803">
          <cell r="C1803" t="str">
            <v>Средняя длительность пребывания 1-ого больного по счетам оплаченным и принятым к оплате (дней)</v>
          </cell>
          <cell r="D1803" t="str">
            <v>2013 год</v>
          </cell>
          <cell r="E1803">
            <v>0</v>
          </cell>
        </row>
        <row r="1804">
          <cell r="D1804" t="str">
            <v>4 месяца 2014 года</v>
          </cell>
          <cell r="E1804">
            <v>0</v>
          </cell>
        </row>
        <row r="1805">
          <cell r="D1805" t="str">
            <v>заявка на 2015 год</v>
          </cell>
          <cell r="E1805">
            <v>0</v>
          </cell>
        </row>
        <row r="1806">
          <cell r="C1806" t="str">
            <v>Среднегодовое количество коек круглосуточного пребывания</v>
          </cell>
          <cell r="D1806" t="str">
            <v>2013 год</v>
          </cell>
          <cell r="E1806">
            <v>0</v>
          </cell>
        </row>
        <row r="1807">
          <cell r="D1807" t="str">
            <v>4 месяца 2014 года</v>
          </cell>
          <cell r="E1807">
            <v>0</v>
          </cell>
        </row>
        <row r="1808">
          <cell r="D1808" t="str">
            <v>заявка на 2015 год</v>
          </cell>
          <cell r="E1808">
            <v>0</v>
          </cell>
        </row>
        <row r="1809">
          <cell r="C1809" t="str">
            <v>Число койко-дней по статистическим данным (формы 47, 62)</v>
          </cell>
          <cell r="D1809" t="str">
            <v>2013 год</v>
          </cell>
          <cell r="E1809">
            <v>0</v>
          </cell>
        </row>
        <row r="1810">
          <cell r="D1810" t="str">
            <v>4 месяца 2014 года</v>
          </cell>
          <cell r="E1810">
            <v>0</v>
          </cell>
        </row>
        <row r="1811">
          <cell r="D1811" t="str">
            <v>заявка на 2015 год</v>
          </cell>
          <cell r="E1811">
            <v>0</v>
          </cell>
        </row>
        <row r="1812">
          <cell r="C1812" t="str">
            <v xml:space="preserve">Число койко-дней по счетам оплаченным и принятым к оплате </v>
          </cell>
          <cell r="D1812" t="str">
            <v>2013 год</v>
          </cell>
          <cell r="E1812">
            <v>0</v>
          </cell>
        </row>
        <row r="1813">
          <cell r="D1813" t="str">
            <v>4 месяца 2014 года</v>
          </cell>
          <cell r="E1813">
            <v>0</v>
          </cell>
        </row>
        <row r="1814">
          <cell r="D1814" t="str">
            <v>заявка на 2015 год</v>
          </cell>
          <cell r="E1814">
            <v>0</v>
          </cell>
        </row>
        <row r="1815">
          <cell r="C1815" t="str">
            <v>Число пролеченных больных (законченных случаев) по статистическим данным (формы 47, 62)</v>
          </cell>
          <cell r="D1815" t="str">
            <v>2013 год</v>
          </cell>
          <cell r="E1815">
            <v>0</v>
          </cell>
        </row>
        <row r="1816">
          <cell r="D1816" t="str">
            <v>4 месяца 2014 года</v>
          </cell>
          <cell r="E1816">
            <v>0</v>
          </cell>
        </row>
        <row r="1817">
          <cell r="D1817" t="str">
            <v>заявка на 2015 год</v>
          </cell>
          <cell r="E1817">
            <v>0</v>
          </cell>
        </row>
        <row r="1818">
          <cell r="C1818" t="str">
            <v xml:space="preserve">Число пролеченных больных (законченных случаев) по счетам оплаченным и принятым к оплате </v>
          </cell>
          <cell r="D1818" t="str">
            <v>2013 год</v>
          </cell>
          <cell r="E1818">
            <v>0</v>
          </cell>
        </row>
        <row r="1819">
          <cell r="D1819" t="str">
            <v>Утв-но в ТПГГ на 2014 год</v>
          </cell>
          <cell r="E1819">
            <v>0</v>
          </cell>
        </row>
        <row r="1820">
          <cell r="D1820" t="str">
            <v>4 месяца 2014 года</v>
          </cell>
          <cell r="E1820">
            <v>0</v>
          </cell>
        </row>
        <row r="1821">
          <cell r="D1821" t="str">
            <v>заявка на 2015 год</v>
          </cell>
          <cell r="E1821">
            <v>0</v>
          </cell>
        </row>
        <row r="1822">
          <cell r="C1822" t="str">
            <v>Среднегодовая занятость койки по статистическим данным (дней)</v>
          </cell>
          <cell r="D1822" t="str">
            <v>2013 год</v>
          </cell>
          <cell r="E1822">
            <v>0</v>
          </cell>
        </row>
        <row r="1823">
          <cell r="D1823" t="str">
            <v>4 месяца 2014 года</v>
          </cell>
          <cell r="E1823">
            <v>0</v>
          </cell>
        </row>
        <row r="1824">
          <cell r="D1824" t="str">
            <v>заявка на 2015 год</v>
          </cell>
          <cell r="E1824">
            <v>0</v>
          </cell>
        </row>
        <row r="1825">
          <cell r="C1825" t="str">
            <v>Среднегодовая занятость койки по счетам оплаченным и принятым к оплате (дней)</v>
          </cell>
          <cell r="D1825" t="str">
            <v>2013 год</v>
          </cell>
          <cell r="E1825">
            <v>0</v>
          </cell>
        </row>
        <row r="1826">
          <cell r="D1826" t="str">
            <v>4 месяца 2014 года</v>
          </cell>
          <cell r="E1826">
            <v>0</v>
          </cell>
        </row>
        <row r="1827">
          <cell r="D1827" t="str">
            <v>заявка на 2015 год</v>
          </cell>
          <cell r="E1827">
            <v>0</v>
          </cell>
        </row>
        <row r="1828">
          <cell r="E1828">
            <v>0</v>
          </cell>
        </row>
        <row r="1829">
          <cell r="C1829" t="str">
            <v>Средняя длительность пребывания 1-ого больного по статистическим данным  (дней)</v>
          </cell>
          <cell r="D1829" t="str">
            <v>2013 год</v>
          </cell>
          <cell r="E1829">
            <v>0</v>
          </cell>
        </row>
        <row r="1830">
          <cell r="D1830" t="str">
            <v>4 месяца 2014 года</v>
          </cell>
          <cell r="E1830">
            <v>0</v>
          </cell>
        </row>
        <row r="1831">
          <cell r="D1831" t="str">
            <v>заявка на 2015 год</v>
          </cell>
          <cell r="E1831">
            <v>0</v>
          </cell>
        </row>
        <row r="1832">
          <cell r="C1832" t="str">
            <v>Средняя длительность пребывания 1-ого больного по счетам оплаченным и принятым к оплате (дней)</v>
          </cell>
          <cell r="D1832" t="str">
            <v>2013 год</v>
          </cell>
          <cell r="E1832">
            <v>0</v>
          </cell>
        </row>
        <row r="1833">
          <cell r="D1833" t="str">
            <v>4 месяца 2014 года</v>
          </cell>
          <cell r="E1833">
            <v>0</v>
          </cell>
        </row>
        <row r="1834">
          <cell r="D1834" t="str">
            <v>заявка на 2015 год</v>
          </cell>
          <cell r="E1834">
            <v>0</v>
          </cell>
        </row>
        <row r="1835">
          <cell r="C1835" t="str">
            <v>Среднегодовое количество коек круглосуточного пребывания</v>
          </cell>
          <cell r="D1835" t="str">
            <v>2013 год</v>
          </cell>
          <cell r="E1835">
            <v>0</v>
          </cell>
        </row>
        <row r="1836">
          <cell r="D1836" t="str">
            <v>4 месяца 2014 года</v>
          </cell>
          <cell r="E1836">
            <v>0</v>
          </cell>
        </row>
        <row r="1837">
          <cell r="D1837" t="str">
            <v>заявка на 2015 год</v>
          </cell>
          <cell r="E1837">
            <v>0</v>
          </cell>
        </row>
        <row r="1838">
          <cell r="C1838" t="str">
            <v>Число койко-дней по статистическим данным (формы 47, 62)</v>
          </cell>
          <cell r="D1838" t="str">
            <v>2013 год</v>
          </cell>
          <cell r="E1838">
            <v>0</v>
          </cell>
        </row>
        <row r="1839">
          <cell r="D1839" t="str">
            <v>4 месяца 2014 года</v>
          </cell>
          <cell r="E1839">
            <v>0</v>
          </cell>
        </row>
        <row r="1840">
          <cell r="D1840" t="str">
            <v>заявка на 2015 год</v>
          </cell>
          <cell r="E1840">
            <v>0</v>
          </cell>
        </row>
        <row r="1841">
          <cell r="C1841" t="str">
            <v xml:space="preserve">Число койко-дней по счетам оплаченным и принятым к оплате </v>
          </cell>
          <cell r="D1841" t="str">
            <v>2013 год</v>
          </cell>
          <cell r="E1841">
            <v>0</v>
          </cell>
        </row>
        <row r="1842">
          <cell r="D1842" t="str">
            <v>4 месяца 2014 года</v>
          </cell>
          <cell r="E1842">
            <v>0</v>
          </cell>
        </row>
        <row r="1843">
          <cell r="D1843" t="str">
            <v>заявка на 2015 год</v>
          </cell>
          <cell r="E1843">
            <v>0</v>
          </cell>
        </row>
        <row r="1844">
          <cell r="C1844" t="str">
            <v>Число пролеченных больных (законченных случаев) по статистическим данным (формы 47, 62)</v>
          </cell>
          <cell r="D1844" t="str">
            <v>2013 год</v>
          </cell>
          <cell r="E1844">
            <v>0</v>
          </cell>
        </row>
        <row r="1845">
          <cell r="D1845" t="str">
            <v>4 месяца 2014 года</v>
          </cell>
          <cell r="E1845">
            <v>0</v>
          </cell>
        </row>
        <row r="1846">
          <cell r="D1846" t="str">
            <v>заявка на 2015 год</v>
          </cell>
          <cell r="E1846">
            <v>0</v>
          </cell>
        </row>
        <row r="1847">
          <cell r="C1847" t="str">
            <v xml:space="preserve">Число пролеченных больных (законченных случаев) по счетам оплаченным и принятым к оплате </v>
          </cell>
          <cell r="D1847" t="str">
            <v>2013 год</v>
          </cell>
          <cell r="E1847">
            <v>0</v>
          </cell>
        </row>
        <row r="1848">
          <cell r="D1848" t="str">
            <v>Утв-но в ТПГГ на 2014 год</v>
          </cell>
          <cell r="E1848">
            <v>0</v>
          </cell>
        </row>
        <row r="1849">
          <cell r="D1849" t="str">
            <v>4 месяца 2014 года</v>
          </cell>
          <cell r="E1849">
            <v>0</v>
          </cell>
        </row>
        <row r="1850">
          <cell r="D1850" t="str">
            <v>заявка на 2015 год</v>
          </cell>
          <cell r="E1850">
            <v>0</v>
          </cell>
        </row>
        <row r="1851">
          <cell r="C1851" t="str">
            <v>Среднегодовая занятость койки по статистическим данным (дней)</v>
          </cell>
          <cell r="D1851" t="str">
            <v>2013 год</v>
          </cell>
          <cell r="E1851">
            <v>0</v>
          </cell>
        </row>
        <row r="1852">
          <cell r="D1852" t="str">
            <v>4 месяца 2014 года</v>
          </cell>
          <cell r="E1852">
            <v>0</v>
          </cell>
        </row>
        <row r="1853">
          <cell r="D1853" t="str">
            <v>заявка на 2015 год</v>
          </cell>
          <cell r="E1853">
            <v>0</v>
          </cell>
        </row>
        <row r="1854">
          <cell r="C1854" t="str">
            <v>Среднегодовая занятость койки по счетам оплаченным и принятым к оплате (дней)</v>
          </cell>
          <cell r="D1854" t="str">
            <v>2013 год</v>
          </cell>
          <cell r="E1854">
            <v>0</v>
          </cell>
        </row>
        <row r="1855">
          <cell r="D1855" t="str">
            <v>4 месяца 2014 года</v>
          </cell>
          <cell r="E1855">
            <v>0</v>
          </cell>
        </row>
        <row r="1856">
          <cell r="D1856" t="str">
            <v>заявка на 2015 год</v>
          </cell>
          <cell r="E1856">
            <v>0</v>
          </cell>
        </row>
        <row r="1857">
          <cell r="E1857">
            <v>0</v>
          </cell>
        </row>
        <row r="1858">
          <cell r="C1858" t="str">
            <v>Средняя длительность пребывания 1-ого больного по статистическим данным  (дней)</v>
          </cell>
          <cell r="D1858" t="str">
            <v>2013 год</v>
          </cell>
          <cell r="E1858">
            <v>0</v>
          </cell>
        </row>
        <row r="1859">
          <cell r="D1859" t="str">
            <v>4 месяца 2014 года</v>
          </cell>
          <cell r="E1859">
            <v>0</v>
          </cell>
        </row>
        <row r="1860">
          <cell r="D1860" t="str">
            <v>заявка на 2015 год</v>
          </cell>
          <cell r="E1860">
            <v>0</v>
          </cell>
        </row>
        <row r="1861">
          <cell r="C1861" t="str">
            <v>Средняя длительность пребывания 1-ого больного по счетам оплаченным и принятым к оплате (дней)</v>
          </cell>
          <cell r="D1861" t="str">
            <v>2013 год</v>
          </cell>
          <cell r="E1861">
            <v>0</v>
          </cell>
        </row>
        <row r="1862">
          <cell r="D1862" t="str">
            <v>4 месяца 2014 года</v>
          </cell>
          <cell r="E1862">
            <v>0</v>
          </cell>
        </row>
        <row r="1863">
          <cell r="D1863" t="str">
            <v>заявка на 2015 год</v>
          </cell>
          <cell r="E1863">
            <v>0</v>
          </cell>
        </row>
        <row r="1864">
          <cell r="C1864" t="str">
            <v>Среднегодовое количество коек круглосуточного пребывания</v>
          </cell>
          <cell r="D1864" t="str">
            <v>2013 год</v>
          </cell>
          <cell r="E1864">
            <v>0</v>
          </cell>
        </row>
        <row r="1865">
          <cell r="D1865" t="str">
            <v>4 месяца 2014 года</v>
          </cell>
          <cell r="E1865">
            <v>0</v>
          </cell>
        </row>
        <row r="1866">
          <cell r="D1866" t="str">
            <v>заявка на 2015 год</v>
          </cell>
          <cell r="E1866">
            <v>0</v>
          </cell>
        </row>
        <row r="1867">
          <cell r="C1867" t="str">
            <v>Число койко-дней по статистическим данным (формы 47, 62)</v>
          </cell>
          <cell r="D1867" t="str">
            <v>2013 год</v>
          </cell>
          <cell r="E1867">
            <v>0</v>
          </cell>
        </row>
        <row r="1868">
          <cell r="D1868" t="str">
            <v>4 месяца 2014 года</v>
          </cell>
          <cell r="E1868">
            <v>0</v>
          </cell>
        </row>
        <row r="1869">
          <cell r="D1869" t="str">
            <v>заявка на 2015 год</v>
          </cell>
          <cell r="E1869">
            <v>0</v>
          </cell>
        </row>
        <row r="1870">
          <cell r="C1870" t="str">
            <v xml:space="preserve">Число койко-дней по счетам оплаченным и принятым к оплате </v>
          </cell>
          <cell r="D1870" t="str">
            <v>2013 год</v>
          </cell>
          <cell r="E1870">
            <v>0</v>
          </cell>
        </row>
        <row r="1871">
          <cell r="D1871" t="str">
            <v>4 месяца 2014 года</v>
          </cell>
          <cell r="E1871">
            <v>0</v>
          </cell>
        </row>
        <row r="1872">
          <cell r="D1872" t="str">
            <v>заявка на 2015 год</v>
          </cell>
          <cell r="E1872">
            <v>0</v>
          </cell>
        </row>
        <row r="1873">
          <cell r="C1873" t="str">
            <v>Число пролеченных больных (законченных случаев) по статистическим данным (формы 47, 62)</v>
          </cell>
          <cell r="D1873" t="str">
            <v>2013 год</v>
          </cell>
          <cell r="E1873">
            <v>0</v>
          </cell>
        </row>
        <row r="1874">
          <cell r="D1874" t="str">
            <v>4 месяца 2014 года</v>
          </cell>
          <cell r="E1874">
            <v>0</v>
          </cell>
        </row>
        <row r="1875">
          <cell r="D1875" t="str">
            <v>заявка на 2015 год</v>
          </cell>
          <cell r="E1875">
            <v>0</v>
          </cell>
        </row>
        <row r="1876">
          <cell r="C1876" t="str">
            <v xml:space="preserve">Число пролеченных больных (законченных случаев) по счетам оплаченным и принятым к оплате </v>
          </cell>
          <cell r="D1876" t="str">
            <v>2013 год</v>
          </cell>
          <cell r="E1876">
            <v>0</v>
          </cell>
        </row>
        <row r="1877">
          <cell r="D1877" t="str">
            <v>Утв-но в ТПГГ на 2014 год</v>
          </cell>
          <cell r="E1877">
            <v>0</v>
          </cell>
        </row>
        <row r="1878">
          <cell r="D1878" t="str">
            <v>4 месяца 2014 года</v>
          </cell>
          <cell r="E1878">
            <v>0</v>
          </cell>
        </row>
        <row r="1879">
          <cell r="D1879" t="str">
            <v>заявка на 2015 год</v>
          </cell>
          <cell r="E1879">
            <v>0</v>
          </cell>
        </row>
        <row r="1880">
          <cell r="C1880" t="str">
            <v>Среднегодовая занятость койки по статистическим данным (дней)</v>
          </cell>
          <cell r="D1880" t="str">
            <v>2013 год</v>
          </cell>
          <cell r="E1880">
            <v>0</v>
          </cell>
        </row>
        <row r="1881">
          <cell r="D1881" t="str">
            <v>4 месяца 2014 года</v>
          </cell>
          <cell r="E1881">
            <v>0</v>
          </cell>
        </row>
        <row r="1882">
          <cell r="D1882" t="str">
            <v>заявка на 2015 год</v>
          </cell>
          <cell r="E1882">
            <v>0</v>
          </cell>
        </row>
        <row r="1883">
          <cell r="C1883" t="str">
            <v>Среднегодовая занятость койки по счетам оплаченным и принятым к оплате (дней)</v>
          </cell>
          <cell r="D1883" t="str">
            <v>2013 год</v>
          </cell>
          <cell r="E1883">
            <v>0</v>
          </cell>
        </row>
        <row r="1884">
          <cell r="D1884" t="str">
            <v>4 месяца 2014 года</v>
          </cell>
          <cell r="E1884">
            <v>0</v>
          </cell>
        </row>
        <row r="1885">
          <cell r="D1885" t="str">
            <v>заявка на 2015 год</v>
          </cell>
          <cell r="E1885">
            <v>0</v>
          </cell>
        </row>
        <row r="1886">
          <cell r="E1886">
            <v>0</v>
          </cell>
        </row>
        <row r="1887">
          <cell r="C1887" t="str">
            <v>Средняя длительность пребывания 1-ого больного по статистическим данным  (дней)</v>
          </cell>
          <cell r="D1887" t="str">
            <v>2013 год</v>
          </cell>
          <cell r="E1887">
            <v>0</v>
          </cell>
        </row>
        <row r="1888">
          <cell r="D1888" t="str">
            <v>4 месяца 2014 года</v>
          </cell>
          <cell r="E1888">
            <v>0</v>
          </cell>
        </row>
        <row r="1889">
          <cell r="D1889" t="str">
            <v>заявка на 2015 год</v>
          </cell>
          <cell r="E1889">
            <v>0</v>
          </cell>
        </row>
        <row r="1890">
          <cell r="C1890" t="str">
            <v>Средняя длительность пребывания 1-ого больного по счетам оплаченным и принятым к оплате (дней)</v>
          </cell>
          <cell r="D1890" t="str">
            <v>2013 год</v>
          </cell>
          <cell r="E1890">
            <v>0</v>
          </cell>
        </row>
        <row r="1891">
          <cell r="D1891" t="str">
            <v>4 месяца 2014 года</v>
          </cell>
          <cell r="E1891">
            <v>0</v>
          </cell>
        </row>
        <row r="1892">
          <cell r="D1892" t="str">
            <v>заявка на 2015 год</v>
          </cell>
          <cell r="E1892">
            <v>0</v>
          </cell>
        </row>
        <row r="1893">
          <cell r="C1893" t="str">
            <v>Среднегодовое количество коек круглосуточного пребывания</v>
          </cell>
          <cell r="D1893" t="str">
            <v>2013 год</v>
          </cell>
          <cell r="E1893">
            <v>412</v>
          </cell>
        </row>
        <row r="1894">
          <cell r="D1894" t="str">
            <v>4 месяца 2014 года</v>
          </cell>
          <cell r="E1894">
            <v>412</v>
          </cell>
        </row>
        <row r="1895">
          <cell r="D1895" t="str">
            <v>заявка на 2015 год</v>
          </cell>
          <cell r="E1895">
            <v>382</v>
          </cell>
        </row>
        <row r="1896">
          <cell r="C1896" t="str">
            <v>Число койко-дней по статистическим данным (формы 47, 62)</v>
          </cell>
          <cell r="D1896" t="str">
            <v>2013 год</v>
          </cell>
          <cell r="E1896">
            <v>150229</v>
          </cell>
        </row>
        <row r="1897">
          <cell r="D1897" t="str">
            <v>4 месяца 2014 года</v>
          </cell>
          <cell r="E1897">
            <v>51964</v>
          </cell>
        </row>
        <row r="1898">
          <cell r="D1898" t="str">
            <v>заявка на 2015 год</v>
          </cell>
          <cell r="E1898">
            <v>144265</v>
          </cell>
        </row>
        <row r="1899">
          <cell r="C1899" t="str">
            <v xml:space="preserve">Число койко-дней по счетам оплаченным и принятым к оплате </v>
          </cell>
          <cell r="D1899" t="str">
            <v>2013 год</v>
          </cell>
          <cell r="E1899">
            <v>150781</v>
          </cell>
        </row>
        <row r="1900">
          <cell r="D1900" t="str">
            <v>4 месяца 2014 года</v>
          </cell>
          <cell r="E1900">
            <v>50272</v>
          </cell>
        </row>
        <row r="1901">
          <cell r="D1901" t="str">
            <v>заявка на 2015 год</v>
          </cell>
          <cell r="E1901">
            <v>130613</v>
          </cell>
        </row>
        <row r="1902">
          <cell r="C1902" t="str">
            <v>Число пролеченных больных (законченных случаев) по статистическим данным (формы 47, 62)</v>
          </cell>
          <cell r="D1902" t="str">
            <v>2013 год</v>
          </cell>
          <cell r="E1902">
            <v>17968</v>
          </cell>
        </row>
        <row r="1903">
          <cell r="D1903" t="str">
            <v>4 месяца 2014 года</v>
          </cell>
          <cell r="E1903">
            <v>5829</v>
          </cell>
        </row>
        <row r="1904">
          <cell r="D1904" t="str">
            <v>заявка на 2015 год</v>
          </cell>
          <cell r="E1904">
            <v>13859</v>
          </cell>
        </row>
        <row r="1905">
          <cell r="C1905" t="str">
            <v xml:space="preserve">Число пролеченных больных (законченных случаев) по счетам оплаченным и принятым к оплате </v>
          </cell>
          <cell r="D1905" t="str">
            <v>2013 год</v>
          </cell>
          <cell r="E1905">
            <v>17770</v>
          </cell>
        </row>
        <row r="1906">
          <cell r="D1906" t="str">
            <v>Утв-но в ТПГГ на 2014 год</v>
          </cell>
          <cell r="E1906">
            <v>14780</v>
          </cell>
        </row>
        <row r="1907">
          <cell r="D1907" t="str">
            <v>4 месяца 2014 года</v>
          </cell>
          <cell r="E1907">
            <v>5716</v>
          </cell>
        </row>
        <row r="1908">
          <cell r="D1908" t="str">
            <v>заявка на 2015 год</v>
          </cell>
          <cell r="E1908">
            <v>13367</v>
          </cell>
        </row>
        <row r="1909">
          <cell r="C1909" t="str">
            <v>Среднегодовая занятость койки по статистическим данным (дней)</v>
          </cell>
          <cell r="D1909" t="str">
            <v>2013 год</v>
          </cell>
          <cell r="E1909">
            <v>1467.2</v>
          </cell>
        </row>
        <row r="1910">
          <cell r="D1910" t="str">
            <v>4 месяца 2014 года</v>
          </cell>
          <cell r="E1910">
            <v>501.5</v>
          </cell>
        </row>
        <row r="1911">
          <cell r="D1911" t="str">
            <v>заявка на 2015 год</v>
          </cell>
          <cell r="E1911">
            <v>1500.1999999999998</v>
          </cell>
        </row>
        <row r="1912">
          <cell r="C1912" t="str">
            <v>Среднегодовая занятость койки по счетам оплаченным и принятым к оплате (дней)</v>
          </cell>
          <cell r="D1912" t="str">
            <v>2013 год</v>
          </cell>
          <cell r="E1912">
            <v>1471.1</v>
          </cell>
        </row>
        <row r="1913">
          <cell r="D1913" t="str">
            <v>4 месяца 2014 года</v>
          </cell>
          <cell r="E1913">
            <v>488.69999999999993</v>
          </cell>
        </row>
        <row r="1914">
          <cell r="D1914" t="str">
            <v>заявка на 2015 год</v>
          </cell>
          <cell r="E1914">
            <v>1365.9</v>
          </cell>
        </row>
        <row r="1915">
          <cell r="E1915">
            <v>0</v>
          </cell>
        </row>
        <row r="1916">
          <cell r="C1916" t="str">
            <v>Средняя длительность пребывания 1-ого больного по статистическим данным  (дней)</v>
          </cell>
          <cell r="D1916" t="str">
            <v>2013 год</v>
          </cell>
          <cell r="E1916">
            <v>0</v>
          </cell>
        </row>
        <row r="1917">
          <cell r="D1917" t="str">
            <v>4 месяца 2014 года</v>
          </cell>
          <cell r="E1917">
            <v>0</v>
          </cell>
        </row>
        <row r="1918">
          <cell r="D1918" t="str">
            <v>заявка на 2015 год</v>
          </cell>
          <cell r="E1918">
            <v>0</v>
          </cell>
        </row>
        <row r="1919">
          <cell r="C1919" t="str">
            <v>Средняя длительность пребывания 1-ого больного по счетам оплаченным и принятым к оплате (дней)</v>
          </cell>
          <cell r="D1919" t="str">
            <v>2013 год</v>
          </cell>
          <cell r="E1919">
            <v>0</v>
          </cell>
        </row>
        <row r="1920">
          <cell r="D1920" t="str">
            <v>4 месяца 2014 года</v>
          </cell>
          <cell r="E1920">
            <v>0</v>
          </cell>
        </row>
        <row r="1921">
          <cell r="D1921" t="str">
            <v>заявка на 2015 год</v>
          </cell>
          <cell r="E1921">
            <v>0</v>
          </cell>
        </row>
        <row r="1922">
          <cell r="C1922" t="str">
            <v>Среднегодовое количество коек круглосуточного пребывания</v>
          </cell>
          <cell r="D1922" t="str">
            <v>2013 год</v>
          </cell>
          <cell r="E1922">
            <v>707.3</v>
          </cell>
        </row>
        <row r="1923">
          <cell r="D1923" t="str">
            <v>4 месяца 2014 года</v>
          </cell>
          <cell r="E1923">
            <v>705</v>
          </cell>
        </row>
        <row r="1924">
          <cell r="D1924" t="str">
            <v>заявка на 2015 год</v>
          </cell>
          <cell r="E1924">
            <v>652</v>
          </cell>
        </row>
        <row r="1925">
          <cell r="C1925" t="str">
            <v>Число койко-дней по статистическим данным (формы 47, 62)</v>
          </cell>
          <cell r="D1925" t="str">
            <v>2013 год</v>
          </cell>
          <cell r="E1925">
            <v>250701</v>
          </cell>
        </row>
        <row r="1926">
          <cell r="D1926" t="str">
            <v>4 месяца 2014 года</v>
          </cell>
          <cell r="E1926">
            <v>82238</v>
          </cell>
        </row>
        <row r="1927">
          <cell r="D1927" t="str">
            <v>заявка на 2015 год</v>
          </cell>
          <cell r="E1927">
            <v>232763</v>
          </cell>
        </row>
        <row r="1928">
          <cell r="C1928" t="str">
            <v xml:space="preserve">Число койко-дней по счетам оплаченным и принятым к оплате </v>
          </cell>
          <cell r="D1928" t="str">
            <v>2013 год</v>
          </cell>
          <cell r="E1928">
            <v>245822</v>
          </cell>
        </row>
        <row r="1929">
          <cell r="D1929" t="str">
            <v>4 месяца 2014 года</v>
          </cell>
          <cell r="E1929">
            <v>79011</v>
          </cell>
        </row>
        <row r="1930">
          <cell r="D1930" t="str">
            <v>заявка на 2015 год</v>
          </cell>
          <cell r="E1930">
            <v>217908</v>
          </cell>
        </row>
        <row r="1931">
          <cell r="C1931" t="str">
            <v>Число пролеченных больных (законченных случаев) по статистическим данным (формы 47, 62)</v>
          </cell>
          <cell r="D1931" t="str">
            <v>2013 год</v>
          </cell>
          <cell r="E1931">
            <v>27402</v>
          </cell>
        </row>
        <row r="1932">
          <cell r="D1932" t="str">
            <v>4 месяца 2014 года</v>
          </cell>
          <cell r="E1932">
            <v>8667</v>
          </cell>
        </row>
        <row r="1933">
          <cell r="D1933" t="str">
            <v>заявка на 2015 год</v>
          </cell>
          <cell r="E1933">
            <v>21779</v>
          </cell>
        </row>
        <row r="1934">
          <cell r="C1934" t="str">
            <v xml:space="preserve">Число пролеченных больных (законченных случаев) по счетам оплаченным и принятым к оплате </v>
          </cell>
          <cell r="D1934" t="str">
            <v>2013 год</v>
          </cell>
          <cell r="E1934">
            <v>26771</v>
          </cell>
        </row>
        <row r="1935">
          <cell r="D1935" t="str">
            <v>Утв-но в ТПГГ на 2014 год</v>
          </cell>
          <cell r="E1935">
            <v>21560</v>
          </cell>
        </row>
        <row r="1936">
          <cell r="D1936" t="str">
            <v>4 месяца 2014 года</v>
          </cell>
          <cell r="E1936">
            <v>8376</v>
          </cell>
        </row>
        <row r="1937">
          <cell r="D1937" t="str">
            <v>заявка на 2015 год</v>
          </cell>
          <cell r="E1937">
            <v>20502</v>
          </cell>
        </row>
        <row r="1938">
          <cell r="C1938" t="str">
            <v>Среднегодовая занятость койки по статистическим данным (дней)</v>
          </cell>
          <cell r="D1938" t="str">
            <v>2013 год</v>
          </cell>
          <cell r="E1938">
            <v>3179</v>
          </cell>
        </row>
        <row r="1939">
          <cell r="D1939" t="str">
            <v>4 месяца 2014 года</v>
          </cell>
          <cell r="E1939">
            <v>1000.2</v>
          </cell>
        </row>
        <row r="1940">
          <cell r="D1940" t="str">
            <v>заявка на 2015 год</v>
          </cell>
          <cell r="E1940">
            <v>3123</v>
          </cell>
        </row>
        <row r="1941">
          <cell r="C1941" t="str">
            <v>Среднегодовая занятость койки по счетам оплаченным и принятым к оплате (дней)</v>
          </cell>
          <cell r="D1941" t="str">
            <v>2013 год</v>
          </cell>
          <cell r="E1941">
            <v>3061</v>
          </cell>
        </row>
        <row r="1942">
          <cell r="D1942" t="str">
            <v>4 месяца 2014 года</v>
          </cell>
          <cell r="E1942">
            <v>948.59999999999991</v>
          </cell>
        </row>
        <row r="1943">
          <cell r="D1943" t="str">
            <v>заявка на 2015 год</v>
          </cell>
          <cell r="E1943">
            <v>2976.7000000000003</v>
          </cell>
        </row>
        <row r="1944">
          <cell r="E1944">
            <v>0</v>
          </cell>
        </row>
        <row r="1945">
          <cell r="C1945" t="str">
            <v>Средняя длительность пребывания 1-ого больного по статистическим данным  (дней)</v>
          </cell>
          <cell r="D1945" t="str">
            <v>2013 год</v>
          </cell>
          <cell r="E1945">
            <v>0</v>
          </cell>
        </row>
        <row r="1946">
          <cell r="D1946" t="str">
            <v>4 месяца 2014 года</v>
          </cell>
          <cell r="E1946">
            <v>0</v>
          </cell>
        </row>
        <row r="1947">
          <cell r="D1947" t="str">
            <v>заявка на 2015 год</v>
          </cell>
          <cell r="E1947">
            <v>0</v>
          </cell>
        </row>
        <row r="1948">
          <cell r="C1948" t="str">
            <v>Средняя длительность пребывания 1-ого больного по счетам оплаченным и принятым к оплате (дней)</v>
          </cell>
          <cell r="D1948" t="str">
            <v>2013 год</v>
          </cell>
          <cell r="E1948">
            <v>0</v>
          </cell>
        </row>
        <row r="1949">
          <cell r="D1949" t="str">
            <v>4 месяца 2014 года</v>
          </cell>
          <cell r="E1949">
            <v>0</v>
          </cell>
        </row>
        <row r="1950">
          <cell r="D1950" t="str">
            <v>заявка на 2015 год</v>
          </cell>
          <cell r="E1950">
            <v>0</v>
          </cell>
        </row>
        <row r="1951">
          <cell r="C1951" t="str">
            <v>Среднегодовое количество коек круглосуточного пребывания</v>
          </cell>
          <cell r="D1951" t="str">
            <v>2013 год</v>
          </cell>
          <cell r="E1951">
            <v>95</v>
          </cell>
        </row>
        <row r="1952">
          <cell r="D1952" t="str">
            <v>4 месяца 2014 года</v>
          </cell>
          <cell r="E1952">
            <v>100</v>
          </cell>
        </row>
        <row r="1953">
          <cell r="D1953" t="str">
            <v>заявка на 2015 год</v>
          </cell>
          <cell r="E1953">
            <v>100</v>
          </cell>
        </row>
        <row r="1954">
          <cell r="C1954" t="str">
            <v>Число койко-дней по статистическим данным (формы 47, 62)</v>
          </cell>
          <cell r="D1954" t="str">
            <v>2013 год</v>
          </cell>
          <cell r="E1954">
            <v>35827</v>
          </cell>
        </row>
        <row r="1955">
          <cell r="D1955" t="str">
            <v>4 месяца 2014 года</v>
          </cell>
          <cell r="E1955">
            <v>11966</v>
          </cell>
        </row>
        <row r="1956">
          <cell r="D1956" t="str">
            <v>заявка на 2015 год</v>
          </cell>
          <cell r="E1956">
            <v>31997</v>
          </cell>
        </row>
        <row r="1957">
          <cell r="C1957" t="str">
            <v xml:space="preserve">Число койко-дней по счетам оплаченным и принятым к оплате </v>
          </cell>
          <cell r="D1957" t="str">
            <v>2013 год</v>
          </cell>
          <cell r="E1957">
            <v>33752</v>
          </cell>
        </row>
        <row r="1958">
          <cell r="D1958" t="str">
            <v>4 месяца 2014 года</v>
          </cell>
          <cell r="E1958">
            <v>11385</v>
          </cell>
        </row>
        <row r="1959">
          <cell r="D1959" t="str">
            <v>заявка на 2015 год</v>
          </cell>
          <cell r="E1959">
            <v>31757</v>
          </cell>
        </row>
        <row r="1960">
          <cell r="C1960" t="str">
            <v>Число пролеченных больных (законченных случаев) по статистическим данным (формы 47, 62)</v>
          </cell>
          <cell r="D1960" t="str">
            <v>2013 год</v>
          </cell>
          <cell r="E1960">
            <v>3503</v>
          </cell>
        </row>
        <row r="1961">
          <cell r="D1961" t="str">
            <v>4 месяца 2014 года</v>
          </cell>
          <cell r="E1961">
            <v>1126</v>
          </cell>
        </row>
        <row r="1962">
          <cell r="D1962" t="str">
            <v>заявка на 2015 год</v>
          </cell>
          <cell r="E1962">
            <v>3025</v>
          </cell>
        </row>
        <row r="1963">
          <cell r="C1963" t="str">
            <v xml:space="preserve">Число пролеченных больных (законченных случаев) по счетам оплаченным и принятым к оплате </v>
          </cell>
          <cell r="D1963" t="str">
            <v>2013 год</v>
          </cell>
          <cell r="E1963">
            <v>3215</v>
          </cell>
        </row>
        <row r="1964">
          <cell r="D1964" t="str">
            <v>Утв-но в ТПГГ на 2014 год</v>
          </cell>
          <cell r="E1964">
            <v>2746</v>
          </cell>
        </row>
        <row r="1965">
          <cell r="D1965" t="str">
            <v>4 месяца 2014 года</v>
          </cell>
          <cell r="E1965">
            <v>1076</v>
          </cell>
        </row>
        <row r="1966">
          <cell r="D1966" t="str">
            <v>заявка на 2015 год</v>
          </cell>
          <cell r="E1966">
            <v>3000</v>
          </cell>
        </row>
        <row r="1967">
          <cell r="C1967" t="str">
            <v>Среднегодовая занятость койки по статистическим данным (дней)</v>
          </cell>
          <cell r="D1967" t="str">
            <v>2013 год</v>
          </cell>
          <cell r="E1967">
            <v>377.1</v>
          </cell>
        </row>
        <row r="1968">
          <cell r="D1968" t="str">
            <v>4 месяца 2014 года</v>
          </cell>
          <cell r="E1968">
            <v>119.7</v>
          </cell>
        </row>
        <row r="1969">
          <cell r="D1969" t="str">
            <v>заявка на 2015 год</v>
          </cell>
          <cell r="E1969">
            <v>320</v>
          </cell>
        </row>
        <row r="1970">
          <cell r="C1970" t="str">
            <v>Среднегодовая занятость койки по счетам оплаченным и принятым к оплате (дней)</v>
          </cell>
          <cell r="D1970" t="str">
            <v>2013 год</v>
          </cell>
          <cell r="E1970">
            <v>355.3</v>
          </cell>
        </row>
        <row r="1971">
          <cell r="D1971" t="str">
            <v>4 месяца 2014 года</v>
          </cell>
          <cell r="E1971">
            <v>113.9</v>
          </cell>
        </row>
        <row r="1972">
          <cell r="D1972" t="str">
            <v>заявка на 2015 год</v>
          </cell>
          <cell r="E1972">
            <v>317.60000000000002</v>
          </cell>
        </row>
        <row r="1973">
          <cell r="E1973">
            <v>0</v>
          </cell>
        </row>
        <row r="1974">
          <cell r="C1974" t="str">
            <v>Средняя длительность пребывания 1-ого больного по статистическим данным  (дней)</v>
          </cell>
          <cell r="D1974" t="str">
            <v>2013 год</v>
          </cell>
          <cell r="E1974">
            <v>10.199999999999999</v>
          </cell>
        </row>
        <row r="1975">
          <cell r="D1975" t="str">
            <v>4 месяца 2014 года</v>
          </cell>
          <cell r="E1975">
            <v>10.6</v>
          </cell>
        </row>
        <row r="1976">
          <cell r="D1976" t="str">
            <v>заявка на 2015 год</v>
          </cell>
          <cell r="E1976">
            <v>10.6</v>
          </cell>
        </row>
        <row r="1977">
          <cell r="C1977" t="str">
            <v>Средняя длительность пребывания 1-ого больного по счетам оплаченным и принятым к оплате (дней)</v>
          </cell>
          <cell r="D1977" t="str">
            <v>2013 год</v>
          </cell>
          <cell r="E1977">
            <v>10.5</v>
          </cell>
        </row>
        <row r="1978">
          <cell r="D1978" t="str">
            <v>4 месяца 2014 года</v>
          </cell>
          <cell r="E1978">
            <v>10.6</v>
          </cell>
        </row>
        <row r="1979">
          <cell r="D1979" t="str">
            <v>заявка на 2015 год</v>
          </cell>
          <cell r="E1979">
            <v>10.6</v>
          </cell>
        </row>
        <row r="1980">
          <cell r="C1980" t="str">
            <v>Среднегодовое количество коек круглосуточного пребывания</v>
          </cell>
          <cell r="D1980" t="str">
            <v>2013 год</v>
          </cell>
          <cell r="E1980">
            <v>0</v>
          </cell>
        </row>
        <row r="1981">
          <cell r="D1981" t="str">
            <v>4 месяца 2014 года</v>
          </cell>
          <cell r="E1981">
            <v>0</v>
          </cell>
        </row>
        <row r="1982">
          <cell r="D1982" t="str">
            <v>заявка на 2015 год</v>
          </cell>
          <cell r="E1982">
            <v>0</v>
          </cell>
        </row>
        <row r="1983">
          <cell r="C1983" t="str">
            <v>Число койко-дней по статистическим данным (формы 47, 62)</v>
          </cell>
          <cell r="D1983" t="str">
            <v>2013 год</v>
          </cell>
          <cell r="E1983">
            <v>0</v>
          </cell>
        </row>
        <row r="1984">
          <cell r="D1984" t="str">
            <v>4 месяца 2014 года</v>
          </cell>
          <cell r="E1984">
            <v>0</v>
          </cell>
        </row>
        <row r="1985">
          <cell r="D1985" t="str">
            <v>заявка на 2015 год</v>
          </cell>
          <cell r="E1985">
            <v>0</v>
          </cell>
        </row>
        <row r="1986">
          <cell r="C1986" t="str">
            <v xml:space="preserve">Число койко-дней по счетам оплаченным и принятым к оплате </v>
          </cell>
          <cell r="D1986" t="str">
            <v>2013 год</v>
          </cell>
          <cell r="E1986">
            <v>0</v>
          </cell>
        </row>
        <row r="1987">
          <cell r="D1987" t="str">
            <v>4 месяца 2014 года</v>
          </cell>
          <cell r="E1987">
            <v>0</v>
          </cell>
        </row>
        <row r="1988">
          <cell r="D1988" t="str">
            <v>заявка на 2015 год</v>
          </cell>
          <cell r="E1988">
            <v>0</v>
          </cell>
        </row>
        <row r="1989">
          <cell r="C1989" t="str">
            <v>Число пролеченных больных (законченных случаев) по статистическим данным (формы 47, 62)</v>
          </cell>
          <cell r="D1989" t="str">
            <v>2013 год</v>
          </cell>
          <cell r="E1989">
            <v>0</v>
          </cell>
        </row>
        <row r="1990">
          <cell r="D1990" t="str">
            <v>4 месяца 2014 года</v>
          </cell>
          <cell r="E1990">
            <v>0</v>
          </cell>
        </row>
        <row r="1991">
          <cell r="D1991" t="str">
            <v>заявка на 2015 год</v>
          </cell>
          <cell r="E1991">
            <v>0</v>
          </cell>
        </row>
        <row r="1992">
          <cell r="C1992" t="str">
            <v xml:space="preserve">Число пролеченных больных (законченных случаев) по счетам оплаченным и принятым к оплате </v>
          </cell>
          <cell r="D1992" t="str">
            <v>2013 год</v>
          </cell>
          <cell r="E1992">
            <v>0</v>
          </cell>
        </row>
        <row r="1993">
          <cell r="D1993" t="str">
            <v>Утв-но в ТПГГ на 2014 год</v>
          </cell>
          <cell r="E1993">
            <v>0</v>
          </cell>
        </row>
        <row r="1994">
          <cell r="D1994" t="str">
            <v>4 месяца 2014 года</v>
          </cell>
          <cell r="E1994">
            <v>0</v>
          </cell>
        </row>
        <row r="1995">
          <cell r="D1995" t="str">
            <v>заявка на 2015 год</v>
          </cell>
          <cell r="E1995">
            <v>0</v>
          </cell>
        </row>
        <row r="1996">
          <cell r="C1996" t="str">
            <v>Среднегодовая занятость койки по статистическим данным (дней)</v>
          </cell>
          <cell r="D1996" t="str">
            <v>2013 год</v>
          </cell>
          <cell r="E1996">
            <v>0</v>
          </cell>
        </row>
        <row r="1997">
          <cell r="D1997" t="str">
            <v>4 месяца 2014 года</v>
          </cell>
          <cell r="E1997">
            <v>0</v>
          </cell>
        </row>
        <row r="1998">
          <cell r="D1998" t="str">
            <v>заявка на 2015 год</v>
          </cell>
          <cell r="E1998">
            <v>0</v>
          </cell>
        </row>
        <row r="1999">
          <cell r="C1999" t="str">
            <v>Среднегодовая занятость койки по счетам оплаченным и принятым к оплате (дней)</v>
          </cell>
          <cell r="D1999" t="str">
            <v>2013 год</v>
          </cell>
          <cell r="E1999">
            <v>0</v>
          </cell>
        </row>
        <row r="2000">
          <cell r="D2000" t="str">
            <v>4 месяца 2014 года</v>
          </cell>
          <cell r="E2000">
            <v>0</v>
          </cell>
        </row>
        <row r="2001">
          <cell r="D2001" t="str">
            <v>заявка на 2015 год</v>
          </cell>
          <cell r="E2001">
            <v>0</v>
          </cell>
        </row>
        <row r="2002">
          <cell r="E2002">
            <v>0</v>
          </cell>
        </row>
        <row r="2003">
          <cell r="C2003" t="str">
            <v>Средняя длительность пребывания 1-ого больного по статистическим данным  (дней)</v>
          </cell>
          <cell r="D2003" t="str">
            <v>2013 год</v>
          </cell>
          <cell r="E2003">
            <v>0</v>
          </cell>
        </row>
        <row r="2004">
          <cell r="D2004" t="str">
            <v>4 месяца 2014 года</v>
          </cell>
          <cell r="E2004">
            <v>0</v>
          </cell>
        </row>
        <row r="2005">
          <cell r="D2005" t="str">
            <v>заявка на 2015 год</v>
          </cell>
          <cell r="E2005">
            <v>0</v>
          </cell>
        </row>
        <row r="2006">
          <cell r="C2006" t="str">
            <v>Средняя длительность пребывания 1-ого больного по счетам оплаченным и принятым к оплате (дней)</v>
          </cell>
          <cell r="D2006" t="str">
            <v>2013 год</v>
          </cell>
          <cell r="E2006">
            <v>0</v>
          </cell>
        </row>
        <row r="2007">
          <cell r="D2007" t="str">
            <v>4 месяца 2014 года</v>
          </cell>
          <cell r="E2007">
            <v>0</v>
          </cell>
        </row>
        <row r="2008">
          <cell r="D2008" t="str">
            <v>заявка на 2015 год</v>
          </cell>
          <cell r="E2008">
            <v>0</v>
          </cell>
        </row>
        <row r="2009">
          <cell r="C2009" t="str">
            <v>Среднегодовое количество коек круглосуточного пребывания</v>
          </cell>
          <cell r="D2009" t="str">
            <v>2013 год</v>
          </cell>
          <cell r="E2009">
            <v>0</v>
          </cell>
        </row>
        <row r="2010">
          <cell r="D2010" t="str">
            <v>4 месяца 2014 года</v>
          </cell>
          <cell r="E2010">
            <v>0</v>
          </cell>
        </row>
        <row r="2011">
          <cell r="D2011" t="str">
            <v>заявка на 2015 год</v>
          </cell>
          <cell r="E2011">
            <v>0</v>
          </cell>
        </row>
        <row r="2012">
          <cell r="C2012" t="str">
            <v>Число койко-дней по статистическим данным (формы 47, 62)</v>
          </cell>
          <cell r="D2012" t="str">
            <v>2013 год</v>
          </cell>
          <cell r="E2012">
            <v>0</v>
          </cell>
        </row>
        <row r="2013">
          <cell r="D2013" t="str">
            <v>4 месяца 2014 года</v>
          </cell>
          <cell r="E2013">
            <v>0</v>
          </cell>
        </row>
        <row r="2014">
          <cell r="D2014" t="str">
            <v>заявка на 2015 год</v>
          </cell>
          <cell r="E2014">
            <v>0</v>
          </cell>
        </row>
        <row r="2015">
          <cell r="C2015" t="str">
            <v xml:space="preserve">Число койко-дней по счетам оплаченным и принятым к оплате </v>
          </cell>
          <cell r="D2015" t="str">
            <v>2013 год</v>
          </cell>
          <cell r="E2015">
            <v>0</v>
          </cell>
        </row>
        <row r="2016">
          <cell r="D2016" t="str">
            <v>4 месяца 2014 года</v>
          </cell>
          <cell r="E2016">
            <v>0</v>
          </cell>
        </row>
        <row r="2017">
          <cell r="D2017" t="str">
            <v>заявка на 2015 год</v>
          </cell>
          <cell r="E2017">
            <v>0</v>
          </cell>
        </row>
        <row r="2018">
          <cell r="C2018" t="str">
            <v>Число пролеченных больных (законченных случаев) по статистическим данным (формы 47, 62)</v>
          </cell>
          <cell r="D2018" t="str">
            <v>2013 год</v>
          </cell>
          <cell r="E2018">
            <v>0</v>
          </cell>
        </row>
        <row r="2019">
          <cell r="D2019" t="str">
            <v>4 месяца 2014 года</v>
          </cell>
          <cell r="E2019">
            <v>0</v>
          </cell>
        </row>
        <row r="2020">
          <cell r="D2020" t="str">
            <v>заявка на 2015 год</v>
          </cell>
          <cell r="E2020">
            <v>0</v>
          </cell>
        </row>
        <row r="2021">
          <cell r="C2021" t="str">
            <v xml:space="preserve">Число пролеченных больных (законченных случаев) по счетам оплаченным и принятым к оплате </v>
          </cell>
          <cell r="D2021" t="str">
            <v>2013 год</v>
          </cell>
          <cell r="E2021">
            <v>0</v>
          </cell>
        </row>
        <row r="2022">
          <cell r="D2022" t="str">
            <v>Утв-но в ТПГГ на 2014 год</v>
          </cell>
          <cell r="E2022">
            <v>0</v>
          </cell>
        </row>
        <row r="2023">
          <cell r="D2023" t="str">
            <v>4 месяца 2014 года</v>
          </cell>
          <cell r="E2023">
            <v>0</v>
          </cell>
        </row>
        <row r="2024">
          <cell r="D2024" t="str">
            <v>заявка на 2015 год</v>
          </cell>
          <cell r="E2024">
            <v>0</v>
          </cell>
        </row>
        <row r="2025">
          <cell r="C2025" t="str">
            <v>Среднегодовая занятость койки по статистическим данным (дней)</v>
          </cell>
          <cell r="D2025" t="str">
            <v>2013 год</v>
          </cell>
          <cell r="E2025">
            <v>0</v>
          </cell>
        </row>
        <row r="2026">
          <cell r="D2026" t="str">
            <v>4 месяца 2014 года</v>
          </cell>
          <cell r="E2026">
            <v>0</v>
          </cell>
        </row>
        <row r="2027">
          <cell r="D2027" t="str">
            <v>заявка на 2015 год</v>
          </cell>
          <cell r="E2027">
            <v>0</v>
          </cell>
        </row>
        <row r="2028">
          <cell r="C2028" t="str">
            <v>Среднегодовая занятость койки по счетам оплаченным и принятым к оплате (дней)</v>
          </cell>
          <cell r="D2028" t="str">
            <v>2013 год</v>
          </cell>
          <cell r="E2028">
            <v>0</v>
          </cell>
        </row>
        <row r="2029">
          <cell r="D2029" t="str">
            <v>4 месяца 2014 года</v>
          </cell>
          <cell r="E2029">
            <v>0</v>
          </cell>
        </row>
        <row r="2030">
          <cell r="D2030" t="str">
            <v>заявка на 2015 год</v>
          </cell>
          <cell r="E2030">
            <v>0</v>
          </cell>
        </row>
        <row r="2031">
          <cell r="E2031">
            <v>0</v>
          </cell>
        </row>
        <row r="2032">
          <cell r="C2032" t="str">
            <v>Средняя длительность пребывания 1-ого больного по статистическим данным  (дней)</v>
          </cell>
          <cell r="D2032" t="str">
            <v>2013 год</v>
          </cell>
          <cell r="E2032">
            <v>0</v>
          </cell>
        </row>
        <row r="2033">
          <cell r="D2033" t="str">
            <v>4 месяца 2014 года</v>
          </cell>
          <cell r="E2033">
            <v>0</v>
          </cell>
        </row>
        <row r="2034">
          <cell r="D2034" t="str">
            <v>заявка на 2015 год</v>
          </cell>
          <cell r="E2034">
            <v>0</v>
          </cell>
        </row>
        <row r="2035">
          <cell r="C2035" t="str">
            <v>Средняя длительность пребывания 1-ого больного по счетам оплаченным и принятым к оплате (дней)</v>
          </cell>
          <cell r="D2035" t="str">
            <v>2013 год</v>
          </cell>
          <cell r="E2035">
            <v>0</v>
          </cell>
        </row>
        <row r="2036">
          <cell r="D2036" t="str">
            <v>4 месяца 2014 года</v>
          </cell>
          <cell r="E2036">
            <v>0</v>
          </cell>
        </row>
        <row r="2037">
          <cell r="D2037" t="str">
            <v>заявка на 2015 год</v>
          </cell>
          <cell r="E2037">
            <v>0</v>
          </cell>
        </row>
        <row r="2038">
          <cell r="C2038" t="str">
            <v>Среднегодовое количество коек круглосуточного пребывания</v>
          </cell>
          <cell r="D2038" t="str">
            <v>2013 год</v>
          </cell>
          <cell r="E2038">
            <v>9</v>
          </cell>
        </row>
        <row r="2039">
          <cell r="D2039" t="str">
            <v>4 месяца 2014 года</v>
          </cell>
          <cell r="E2039">
            <v>9</v>
          </cell>
        </row>
        <row r="2040">
          <cell r="D2040" t="str">
            <v>заявка на 2015 год</v>
          </cell>
          <cell r="E2040">
            <v>9</v>
          </cell>
        </row>
        <row r="2041">
          <cell r="C2041" t="str">
            <v>Число койко-дней по статистическим данным (формы 47, 62)</v>
          </cell>
          <cell r="D2041" t="str">
            <v>2013 год</v>
          </cell>
          <cell r="E2041">
            <v>3233</v>
          </cell>
        </row>
        <row r="2042">
          <cell r="D2042" t="str">
            <v>4 месяца 2014 года</v>
          </cell>
          <cell r="E2042">
            <v>1194</v>
          </cell>
        </row>
        <row r="2043">
          <cell r="D2043" t="str">
            <v>заявка на 2015 год</v>
          </cell>
          <cell r="E2043">
            <v>3021</v>
          </cell>
        </row>
        <row r="2044">
          <cell r="C2044" t="str">
            <v xml:space="preserve">Число койко-дней по счетам оплаченным и принятым к оплате </v>
          </cell>
          <cell r="D2044" t="str">
            <v>2013 год</v>
          </cell>
          <cell r="E2044">
            <v>2960</v>
          </cell>
        </row>
        <row r="2045">
          <cell r="D2045" t="str">
            <v>4 месяца 2014 года</v>
          </cell>
          <cell r="E2045">
            <v>1119</v>
          </cell>
        </row>
        <row r="2046">
          <cell r="D2046" t="str">
            <v>заявка на 2015 год</v>
          </cell>
          <cell r="E2046">
            <v>3021</v>
          </cell>
        </row>
        <row r="2047">
          <cell r="C2047" t="str">
            <v>Число пролеченных больных (законченных случаев) по статистическим данным (формы 47, 62)</v>
          </cell>
          <cell r="D2047" t="str">
            <v>2013 год</v>
          </cell>
          <cell r="E2047">
            <v>348</v>
          </cell>
        </row>
        <row r="2048">
          <cell r="D2048" t="str">
            <v>4 месяца 2014 года</v>
          </cell>
          <cell r="E2048">
            <v>120</v>
          </cell>
        </row>
        <row r="2049">
          <cell r="D2049" t="str">
            <v>заявка на 2015 год</v>
          </cell>
          <cell r="E2049">
            <v>332</v>
          </cell>
        </row>
        <row r="2050">
          <cell r="C2050" t="str">
            <v xml:space="preserve">Число пролеченных больных (законченных случаев) по счетам оплаченным и принятым к оплате </v>
          </cell>
          <cell r="D2050" t="str">
            <v>2013 год</v>
          </cell>
          <cell r="E2050">
            <v>314</v>
          </cell>
        </row>
        <row r="2051">
          <cell r="D2051" t="str">
            <v>Утв-но в ТПГГ на 2014 год</v>
          </cell>
          <cell r="E2051">
            <v>332</v>
          </cell>
        </row>
        <row r="2052">
          <cell r="D2052" t="str">
            <v>4 месяца 2014 года</v>
          </cell>
          <cell r="E2052">
            <v>114</v>
          </cell>
        </row>
        <row r="2053">
          <cell r="D2053" t="str">
            <v>заявка на 2015 год</v>
          </cell>
          <cell r="E2053">
            <v>332</v>
          </cell>
        </row>
        <row r="2054">
          <cell r="C2054" t="str">
            <v>Среднегодовая занятость койки по статистическим данным (дней)</v>
          </cell>
          <cell r="D2054" t="str">
            <v>2013 год</v>
          </cell>
          <cell r="E2054">
            <v>359.2</v>
          </cell>
        </row>
        <row r="2055">
          <cell r="D2055" t="str">
            <v>4 месяца 2014 года</v>
          </cell>
          <cell r="E2055">
            <v>132.69999999999999</v>
          </cell>
        </row>
        <row r="2056">
          <cell r="D2056" t="str">
            <v>заявка на 2015 год</v>
          </cell>
          <cell r="E2056">
            <v>335.7</v>
          </cell>
        </row>
        <row r="2057">
          <cell r="C2057" t="str">
            <v>Среднегодовая занятость койки по счетам оплаченным и принятым к оплате (дней)</v>
          </cell>
          <cell r="D2057" t="str">
            <v>2013 год</v>
          </cell>
          <cell r="E2057">
            <v>328.9</v>
          </cell>
        </row>
        <row r="2058">
          <cell r="D2058" t="str">
            <v>4 месяца 2014 года</v>
          </cell>
          <cell r="E2058">
            <v>124.3</v>
          </cell>
        </row>
        <row r="2059">
          <cell r="D2059" t="str">
            <v>заявка на 2015 год</v>
          </cell>
          <cell r="E2059">
            <v>335.7</v>
          </cell>
        </row>
        <row r="2060">
          <cell r="E2060">
            <v>0</v>
          </cell>
        </row>
        <row r="2061">
          <cell r="C2061" t="str">
            <v>Средняя длительность пребывания 1-ого больного по статистическим данным  (дней)</v>
          </cell>
          <cell r="D2061" t="str">
            <v>2013 год</v>
          </cell>
          <cell r="E2061">
            <v>9.3000000000000007</v>
          </cell>
        </row>
        <row r="2062">
          <cell r="D2062" t="str">
            <v>4 месяца 2014 года</v>
          </cell>
          <cell r="E2062">
            <v>10</v>
          </cell>
        </row>
        <row r="2063">
          <cell r="D2063" t="str">
            <v>заявка на 2015 год</v>
          </cell>
          <cell r="E2063">
            <v>9.1</v>
          </cell>
        </row>
        <row r="2064">
          <cell r="C2064" t="str">
            <v>Средняя длительность пребывания 1-ого больного по счетам оплаченным и принятым к оплате (дней)</v>
          </cell>
          <cell r="D2064" t="str">
            <v>2013 год</v>
          </cell>
          <cell r="E2064">
            <v>9.4</v>
          </cell>
        </row>
        <row r="2065">
          <cell r="D2065" t="str">
            <v>4 месяца 2014 года</v>
          </cell>
          <cell r="E2065">
            <v>9.8000000000000007</v>
          </cell>
        </row>
        <row r="2066">
          <cell r="D2066" t="str">
            <v>заявка на 2015 год</v>
          </cell>
          <cell r="E2066">
            <v>9.1</v>
          </cell>
        </row>
        <row r="2067">
          <cell r="C2067" t="str">
            <v>Среднегодовое количество коек круглосуточного пребывания</v>
          </cell>
          <cell r="D2067" t="str">
            <v>2013 год</v>
          </cell>
          <cell r="E2067">
            <v>0</v>
          </cell>
        </row>
        <row r="2068">
          <cell r="D2068" t="str">
            <v>4 месяца 2014 года</v>
          </cell>
          <cell r="E2068">
            <v>0</v>
          </cell>
        </row>
        <row r="2069">
          <cell r="D2069" t="str">
            <v>заявка на 2015 год</v>
          </cell>
          <cell r="E2069">
            <v>0</v>
          </cell>
        </row>
        <row r="2070">
          <cell r="C2070" t="str">
            <v>Число койко-дней по статистическим данным (формы 47, 62)</v>
          </cell>
          <cell r="D2070" t="str">
            <v>2013 год</v>
          </cell>
          <cell r="E2070">
            <v>0</v>
          </cell>
        </row>
        <row r="2071">
          <cell r="D2071" t="str">
            <v>4 месяца 2014 года</v>
          </cell>
          <cell r="E2071">
            <v>0</v>
          </cell>
        </row>
        <row r="2072">
          <cell r="D2072" t="str">
            <v>заявка на 2015 год</v>
          </cell>
          <cell r="E2072">
            <v>0</v>
          </cell>
        </row>
        <row r="2073">
          <cell r="C2073" t="str">
            <v xml:space="preserve">Число койко-дней по счетам оплаченным и принятым к оплате </v>
          </cell>
          <cell r="D2073" t="str">
            <v>2013 год</v>
          </cell>
          <cell r="E2073">
            <v>0</v>
          </cell>
        </row>
        <row r="2074">
          <cell r="D2074" t="str">
            <v>4 месяца 2014 года</v>
          </cell>
          <cell r="E2074">
            <v>0</v>
          </cell>
        </row>
        <row r="2075">
          <cell r="D2075" t="str">
            <v>заявка на 2015 год</v>
          </cell>
          <cell r="E2075">
            <v>0</v>
          </cell>
        </row>
        <row r="2076">
          <cell r="C2076" t="str">
            <v>Число пролеченных больных (законченных случаев) по статистическим данным (формы 47, 62)</v>
          </cell>
          <cell r="D2076" t="str">
            <v>2013 год</v>
          </cell>
          <cell r="E2076">
            <v>0</v>
          </cell>
        </row>
        <row r="2077">
          <cell r="D2077" t="str">
            <v>4 месяца 2014 года</v>
          </cell>
          <cell r="E2077">
            <v>0</v>
          </cell>
        </row>
        <row r="2078">
          <cell r="D2078" t="str">
            <v>заявка на 2015 год</v>
          </cell>
          <cell r="E2078">
            <v>0</v>
          </cell>
        </row>
        <row r="2079">
          <cell r="C2079" t="str">
            <v xml:space="preserve">Число пролеченных больных (законченных случаев) по счетам оплаченным и принятым к оплате </v>
          </cell>
          <cell r="D2079" t="str">
            <v>2013 год</v>
          </cell>
          <cell r="E2079">
            <v>0</v>
          </cell>
        </row>
        <row r="2080">
          <cell r="D2080" t="str">
            <v>Утв-но в ТПГГ на 2014 год</v>
          </cell>
          <cell r="E2080">
            <v>0</v>
          </cell>
        </row>
        <row r="2081">
          <cell r="D2081" t="str">
            <v>4 месяца 2014 года</v>
          </cell>
          <cell r="E2081">
            <v>0</v>
          </cell>
        </row>
        <row r="2082">
          <cell r="D2082" t="str">
            <v>заявка на 2015 год</v>
          </cell>
          <cell r="E2082">
            <v>0</v>
          </cell>
        </row>
        <row r="2083">
          <cell r="C2083" t="str">
            <v>Среднегодовая занятость койки по статистическим данным (дней)</v>
          </cell>
          <cell r="D2083" t="str">
            <v>2013 год</v>
          </cell>
          <cell r="E2083">
            <v>0</v>
          </cell>
        </row>
        <row r="2084">
          <cell r="D2084" t="str">
            <v>4 месяца 2014 года</v>
          </cell>
          <cell r="E2084">
            <v>0</v>
          </cell>
        </row>
        <row r="2085">
          <cell r="D2085" t="str">
            <v>заявка на 2015 год</v>
          </cell>
          <cell r="E2085">
            <v>0</v>
          </cell>
        </row>
        <row r="2086">
          <cell r="C2086" t="str">
            <v>Среднегодовая занятость койки по счетам оплаченным и принятым к оплате (дней)</v>
          </cell>
          <cell r="D2086" t="str">
            <v>2013 год</v>
          </cell>
          <cell r="E2086">
            <v>0</v>
          </cell>
        </row>
        <row r="2087">
          <cell r="D2087" t="str">
            <v>4 месяца 2014 года</v>
          </cell>
          <cell r="E2087">
            <v>0</v>
          </cell>
        </row>
        <row r="2088">
          <cell r="D2088" t="str">
            <v>заявка на 2015 год</v>
          </cell>
          <cell r="E2088">
            <v>0</v>
          </cell>
        </row>
        <row r="2089">
          <cell r="E2089">
            <v>0</v>
          </cell>
        </row>
        <row r="2090">
          <cell r="C2090" t="str">
            <v>Средняя длительность пребывания 1-ого больного по статистическим данным  (дней)</v>
          </cell>
          <cell r="D2090" t="str">
            <v>2013 год</v>
          </cell>
          <cell r="E2090">
            <v>0</v>
          </cell>
        </row>
        <row r="2091">
          <cell r="D2091" t="str">
            <v>4 месяца 2014 года</v>
          </cell>
          <cell r="E2091">
            <v>0</v>
          </cell>
        </row>
        <row r="2092">
          <cell r="D2092" t="str">
            <v>заявка на 2015 год</v>
          </cell>
          <cell r="E2092">
            <v>0</v>
          </cell>
        </row>
        <row r="2093">
          <cell r="C2093" t="str">
            <v>Средняя длительность пребывания 1-ого больного по счетам оплаченным и принятым к оплате (дней)</v>
          </cell>
          <cell r="D2093" t="str">
            <v>2013 год</v>
          </cell>
          <cell r="E2093">
            <v>0</v>
          </cell>
        </row>
        <row r="2094">
          <cell r="D2094" t="str">
            <v>4 месяца 2014 года</v>
          </cell>
          <cell r="E2094">
            <v>0</v>
          </cell>
        </row>
        <row r="2095">
          <cell r="D2095" t="str">
            <v>заявка на 2015 год</v>
          </cell>
          <cell r="E2095">
            <v>0</v>
          </cell>
        </row>
        <row r="2096">
          <cell r="C2096" t="str">
            <v>Среднегодовое количество коек круглосуточного пребывания</v>
          </cell>
          <cell r="D2096" t="str">
            <v>2013 год</v>
          </cell>
          <cell r="E2096">
            <v>0</v>
          </cell>
        </row>
        <row r="2097">
          <cell r="D2097" t="str">
            <v>4 месяца 2014 года</v>
          </cell>
          <cell r="E2097">
            <v>0</v>
          </cell>
        </row>
        <row r="2098">
          <cell r="D2098" t="str">
            <v>заявка на 2015 год</v>
          </cell>
          <cell r="E2098">
            <v>0</v>
          </cell>
        </row>
        <row r="2099">
          <cell r="C2099" t="str">
            <v>Число койко-дней по статистическим данным (формы 47, 62)</v>
          </cell>
          <cell r="D2099" t="str">
            <v>2013 год</v>
          </cell>
          <cell r="E2099">
            <v>0</v>
          </cell>
        </row>
        <row r="2100">
          <cell r="D2100" t="str">
            <v>4 месяца 2014 года</v>
          </cell>
          <cell r="E2100">
            <v>0</v>
          </cell>
        </row>
        <row r="2101">
          <cell r="D2101" t="str">
            <v>заявка на 2015 год</v>
          </cell>
          <cell r="E2101">
            <v>0</v>
          </cell>
        </row>
        <row r="2102">
          <cell r="C2102" t="str">
            <v xml:space="preserve">Число койко-дней по счетам оплаченным и принятым к оплате </v>
          </cell>
          <cell r="D2102" t="str">
            <v>2013 год</v>
          </cell>
          <cell r="E2102">
            <v>0</v>
          </cell>
        </row>
        <row r="2103">
          <cell r="D2103" t="str">
            <v>4 месяца 2014 года</v>
          </cell>
          <cell r="E2103">
            <v>0</v>
          </cell>
        </row>
        <row r="2104">
          <cell r="D2104" t="str">
            <v>заявка на 2015 год</v>
          </cell>
          <cell r="E2104">
            <v>0</v>
          </cell>
        </row>
        <row r="2105">
          <cell r="C2105" t="str">
            <v>Число пролеченных больных (законченных случаев) по статистическим данным (формы 47, 62)</v>
          </cell>
          <cell r="D2105" t="str">
            <v>2013 год</v>
          </cell>
          <cell r="E2105">
            <v>0</v>
          </cell>
        </row>
        <row r="2106">
          <cell r="D2106" t="str">
            <v>4 месяца 2014 года</v>
          </cell>
          <cell r="E2106">
            <v>0</v>
          </cell>
        </row>
        <row r="2107">
          <cell r="D2107" t="str">
            <v>заявка на 2015 год</v>
          </cell>
          <cell r="E2107">
            <v>0</v>
          </cell>
        </row>
        <row r="2108">
          <cell r="C2108" t="str">
            <v xml:space="preserve">Число пролеченных больных (законченных случаев) по счетам оплаченным и принятым к оплате </v>
          </cell>
          <cell r="D2108" t="str">
            <v>2013 год</v>
          </cell>
          <cell r="E2108">
            <v>0</v>
          </cell>
        </row>
        <row r="2109">
          <cell r="D2109" t="str">
            <v>Утв-но в ТПГГ на 2014 год</v>
          </cell>
          <cell r="E2109">
            <v>0</v>
          </cell>
        </row>
        <row r="2110">
          <cell r="D2110" t="str">
            <v>4 месяца 2014 года</v>
          </cell>
          <cell r="E2110">
            <v>0</v>
          </cell>
        </row>
        <row r="2111">
          <cell r="D2111" t="str">
            <v>заявка на 2015 год</v>
          </cell>
          <cell r="E2111">
            <v>0</v>
          </cell>
        </row>
        <row r="2112">
          <cell r="C2112" t="str">
            <v>Среднегодовая занятость койки по статистическим данным (дней)</v>
          </cell>
          <cell r="D2112" t="str">
            <v>2013 год</v>
          </cell>
          <cell r="E2112">
            <v>0</v>
          </cell>
        </row>
        <row r="2113">
          <cell r="D2113" t="str">
            <v>4 месяца 2014 года</v>
          </cell>
          <cell r="E2113">
            <v>0</v>
          </cell>
        </row>
        <row r="2114">
          <cell r="D2114" t="str">
            <v>заявка на 2015 год</v>
          </cell>
          <cell r="E2114">
            <v>0</v>
          </cell>
        </row>
        <row r="2115">
          <cell r="C2115" t="str">
            <v>Среднегодовая занятость койки по счетам оплаченным и принятым к оплате (дней)</v>
          </cell>
          <cell r="D2115" t="str">
            <v>2013 год</v>
          </cell>
          <cell r="E2115">
            <v>0</v>
          </cell>
        </row>
        <row r="2116">
          <cell r="D2116" t="str">
            <v>4 месяца 2014 года</v>
          </cell>
          <cell r="E2116">
            <v>0</v>
          </cell>
        </row>
        <row r="2117">
          <cell r="D2117" t="str">
            <v>заявка на 2015 год</v>
          </cell>
          <cell r="E2117">
            <v>0</v>
          </cell>
        </row>
        <row r="2118">
          <cell r="E2118">
            <v>0</v>
          </cell>
        </row>
        <row r="2119">
          <cell r="C2119" t="str">
            <v>Средняя длительность пребывания 1-ого больного по статистическим данным  (дней)</v>
          </cell>
          <cell r="D2119" t="str">
            <v>2013 год</v>
          </cell>
          <cell r="E2119">
            <v>0</v>
          </cell>
        </row>
        <row r="2120">
          <cell r="D2120" t="str">
            <v>4 месяца 2014 года</v>
          </cell>
          <cell r="E2120">
            <v>0</v>
          </cell>
        </row>
        <row r="2121">
          <cell r="D2121" t="str">
            <v>заявка на 2015 год</v>
          </cell>
          <cell r="E2121">
            <v>0</v>
          </cell>
        </row>
        <row r="2122">
          <cell r="C2122" t="str">
            <v>Средняя длительность пребывания 1-ого больного по счетам оплаченным и принятым к оплате (дней)</v>
          </cell>
          <cell r="D2122" t="str">
            <v>2013 год</v>
          </cell>
          <cell r="E2122">
            <v>0</v>
          </cell>
        </row>
        <row r="2123">
          <cell r="D2123" t="str">
            <v>4 месяца 2014 года</v>
          </cell>
          <cell r="E2123">
            <v>0</v>
          </cell>
        </row>
        <row r="2124">
          <cell r="D2124" t="str">
            <v>заявка на 2015 год</v>
          </cell>
          <cell r="E2124">
            <v>0</v>
          </cell>
        </row>
        <row r="2125">
          <cell r="C2125" t="str">
            <v>Среднегодовое количество коек круглосуточного пребывания</v>
          </cell>
          <cell r="D2125" t="str">
            <v>2013 год</v>
          </cell>
          <cell r="E2125">
            <v>0</v>
          </cell>
        </row>
        <row r="2126">
          <cell r="D2126" t="str">
            <v>4 месяца 2014 года</v>
          </cell>
          <cell r="E2126">
            <v>0</v>
          </cell>
        </row>
        <row r="2127">
          <cell r="D2127" t="str">
            <v>заявка на 2015 год</v>
          </cell>
          <cell r="E2127">
            <v>0</v>
          </cell>
        </row>
        <row r="2128">
          <cell r="C2128" t="str">
            <v>Число койко-дней по статистическим данным (формы 47, 62)</v>
          </cell>
          <cell r="D2128" t="str">
            <v>2013 год</v>
          </cell>
          <cell r="E2128">
            <v>0</v>
          </cell>
        </row>
        <row r="2129">
          <cell r="D2129" t="str">
            <v>4 месяца 2014 года</v>
          </cell>
          <cell r="E2129">
            <v>0</v>
          </cell>
        </row>
        <row r="2130">
          <cell r="D2130" t="str">
            <v>заявка на 2015 год</v>
          </cell>
          <cell r="E2130">
            <v>0</v>
          </cell>
        </row>
        <row r="2131">
          <cell r="C2131" t="str">
            <v xml:space="preserve">Число койко-дней по счетам оплаченным и принятым к оплате </v>
          </cell>
          <cell r="D2131" t="str">
            <v>2013 год</v>
          </cell>
          <cell r="E2131">
            <v>0</v>
          </cell>
        </row>
        <row r="2132">
          <cell r="D2132" t="str">
            <v>4 месяца 2014 года</v>
          </cell>
          <cell r="E2132">
            <v>0</v>
          </cell>
        </row>
        <row r="2133">
          <cell r="D2133" t="str">
            <v>заявка на 2015 год</v>
          </cell>
          <cell r="E2133">
            <v>0</v>
          </cell>
        </row>
        <row r="2134">
          <cell r="C2134" t="str">
            <v>Число пролеченных больных (законченных случаев) по статистическим данным (формы 47, 62)</v>
          </cell>
          <cell r="D2134" t="str">
            <v>2013 год</v>
          </cell>
          <cell r="E2134">
            <v>0</v>
          </cell>
        </row>
        <row r="2135">
          <cell r="D2135" t="str">
            <v>4 месяца 2014 года</v>
          </cell>
          <cell r="E2135">
            <v>0</v>
          </cell>
        </row>
        <row r="2136">
          <cell r="D2136" t="str">
            <v>заявка на 2015 год</v>
          </cell>
          <cell r="E2136">
            <v>0</v>
          </cell>
        </row>
        <row r="2137">
          <cell r="C2137" t="str">
            <v xml:space="preserve">Число пролеченных больных (законченных случаев) по счетам оплаченным и принятым к оплате </v>
          </cell>
          <cell r="D2137" t="str">
            <v>2013 год</v>
          </cell>
          <cell r="E2137">
            <v>0</v>
          </cell>
        </row>
        <row r="2138">
          <cell r="D2138" t="str">
            <v>Утв-но в ТПГГ на 2014 год</v>
          </cell>
          <cell r="E2138">
            <v>0</v>
          </cell>
        </row>
        <row r="2139">
          <cell r="D2139" t="str">
            <v>4 месяца 2014 года</v>
          </cell>
          <cell r="E2139">
            <v>0</v>
          </cell>
        </row>
        <row r="2140">
          <cell r="D2140" t="str">
            <v>заявка на 2015 год</v>
          </cell>
          <cell r="E2140">
            <v>0</v>
          </cell>
        </row>
        <row r="2141">
          <cell r="C2141" t="str">
            <v>Среднегодовая занятость койки по статистическим данным (дней)</v>
          </cell>
          <cell r="D2141" t="str">
            <v>2013 год</v>
          </cell>
          <cell r="E2141">
            <v>0</v>
          </cell>
        </row>
        <row r="2142">
          <cell r="D2142" t="str">
            <v>4 месяца 2014 года</v>
          </cell>
          <cell r="E2142">
            <v>0</v>
          </cell>
        </row>
        <row r="2143">
          <cell r="D2143" t="str">
            <v>заявка на 2015 год</v>
          </cell>
          <cell r="E2143">
            <v>0</v>
          </cell>
        </row>
        <row r="2144">
          <cell r="C2144" t="str">
            <v>Среднегодовая занятость койки по счетам оплаченным и принятым к оплате (дней)</v>
          </cell>
          <cell r="D2144" t="str">
            <v>2013 год</v>
          </cell>
          <cell r="E2144">
            <v>0</v>
          </cell>
        </row>
        <row r="2145">
          <cell r="D2145" t="str">
            <v>4 месяца 2014 года</v>
          </cell>
          <cell r="E2145">
            <v>0</v>
          </cell>
        </row>
        <row r="2146">
          <cell r="D2146" t="str">
            <v>заявка на 2015 год</v>
          </cell>
          <cell r="E2146">
            <v>0</v>
          </cell>
        </row>
        <row r="2147">
          <cell r="E2147">
            <v>0</v>
          </cell>
        </row>
        <row r="2148">
          <cell r="C2148" t="str">
            <v>Средняя длительность пребывания 1-ого больного по статистическим данным  (дней)</v>
          </cell>
          <cell r="D2148" t="str">
            <v>2013 год</v>
          </cell>
          <cell r="E2148">
            <v>0</v>
          </cell>
        </row>
        <row r="2149">
          <cell r="D2149" t="str">
            <v>4 месяца 2014 года</v>
          </cell>
          <cell r="E2149">
            <v>0</v>
          </cell>
        </row>
        <row r="2150">
          <cell r="D2150" t="str">
            <v>заявка на 2015 год</v>
          </cell>
          <cell r="E2150">
            <v>0</v>
          </cell>
        </row>
        <row r="2151">
          <cell r="C2151" t="str">
            <v>Средняя длительность пребывания 1-ого больного по счетам оплаченным и принятым к оплате (дней)</v>
          </cell>
          <cell r="D2151" t="str">
            <v>2013 год</v>
          </cell>
          <cell r="E2151">
            <v>0</v>
          </cell>
        </row>
        <row r="2152">
          <cell r="D2152" t="str">
            <v>4 месяца 2014 года</v>
          </cell>
          <cell r="E2152">
            <v>0</v>
          </cell>
        </row>
        <row r="2153">
          <cell r="D2153" t="str">
            <v>заявка на 2015 год</v>
          </cell>
          <cell r="E2153">
            <v>0</v>
          </cell>
        </row>
        <row r="2154">
          <cell r="C2154" t="str">
            <v>Среднегодовое количество коек круглосуточного пребывания</v>
          </cell>
          <cell r="D2154" t="str">
            <v>2013 год</v>
          </cell>
          <cell r="E2154">
            <v>0</v>
          </cell>
        </row>
        <row r="2155">
          <cell r="D2155" t="str">
            <v>4 месяца 2014 года</v>
          </cell>
          <cell r="E2155">
            <v>0</v>
          </cell>
        </row>
        <row r="2156">
          <cell r="D2156" t="str">
            <v>заявка на 2015 год</v>
          </cell>
          <cell r="E2156">
            <v>0</v>
          </cell>
        </row>
        <row r="2157">
          <cell r="C2157" t="str">
            <v>Число койко-дней по статистическим данным (формы 47, 62)</v>
          </cell>
          <cell r="D2157" t="str">
            <v>2013 год</v>
          </cell>
          <cell r="E2157">
            <v>0</v>
          </cell>
        </row>
        <row r="2158">
          <cell r="D2158" t="str">
            <v>4 месяца 2014 года</v>
          </cell>
          <cell r="E2158">
            <v>0</v>
          </cell>
        </row>
        <row r="2159">
          <cell r="D2159" t="str">
            <v>заявка на 2015 год</v>
          </cell>
          <cell r="E2159">
            <v>0</v>
          </cell>
        </row>
        <row r="2160">
          <cell r="C2160" t="str">
            <v xml:space="preserve">Число койко-дней по счетам оплаченным и принятым к оплате </v>
          </cell>
          <cell r="D2160" t="str">
            <v>2013 год</v>
          </cell>
          <cell r="E2160">
            <v>0</v>
          </cell>
        </row>
        <row r="2161">
          <cell r="D2161" t="str">
            <v>4 месяца 2014 года</v>
          </cell>
          <cell r="E2161">
            <v>0</v>
          </cell>
        </row>
        <row r="2162">
          <cell r="D2162" t="str">
            <v>заявка на 2015 год</v>
          </cell>
          <cell r="E2162">
            <v>0</v>
          </cell>
        </row>
        <row r="2163">
          <cell r="C2163" t="str">
            <v>Число пролеченных больных (законченных случаев) по статистическим данным (формы 47, 62)</v>
          </cell>
          <cell r="D2163" t="str">
            <v>2013 год</v>
          </cell>
          <cell r="E2163">
            <v>0</v>
          </cell>
        </row>
        <row r="2164">
          <cell r="D2164" t="str">
            <v>4 месяца 2014 года</v>
          </cell>
          <cell r="E2164">
            <v>0</v>
          </cell>
        </row>
        <row r="2165">
          <cell r="D2165" t="str">
            <v>заявка на 2015 год</v>
          </cell>
          <cell r="E2165">
            <v>0</v>
          </cell>
        </row>
        <row r="2166">
          <cell r="C2166" t="str">
            <v xml:space="preserve">Число пролеченных больных (законченных случаев) по счетам оплаченным и принятым к оплате </v>
          </cell>
          <cell r="D2166" t="str">
            <v>2013 год</v>
          </cell>
          <cell r="E2166">
            <v>0</v>
          </cell>
        </row>
        <row r="2167">
          <cell r="D2167" t="str">
            <v>Утв-но в ТПГГ на 2014 год</v>
          </cell>
          <cell r="E2167">
            <v>0</v>
          </cell>
        </row>
        <row r="2168">
          <cell r="D2168" t="str">
            <v>4 месяца 2014 года</v>
          </cell>
          <cell r="E2168">
            <v>0</v>
          </cell>
        </row>
        <row r="2169">
          <cell r="D2169" t="str">
            <v>заявка на 2015 год</v>
          </cell>
          <cell r="E2169">
            <v>0</v>
          </cell>
        </row>
        <row r="2170">
          <cell r="C2170" t="str">
            <v>Среднегодовая занятость койки по статистическим данным (дней)</v>
          </cell>
          <cell r="D2170" t="str">
            <v>2013 год</v>
          </cell>
          <cell r="E2170">
            <v>0</v>
          </cell>
        </row>
        <row r="2171">
          <cell r="D2171" t="str">
            <v>4 месяца 2014 года</v>
          </cell>
          <cell r="E2171">
            <v>0</v>
          </cell>
        </row>
        <row r="2172">
          <cell r="D2172" t="str">
            <v>заявка на 2015 год</v>
          </cell>
          <cell r="E2172">
            <v>0</v>
          </cell>
        </row>
        <row r="2173">
          <cell r="C2173" t="str">
            <v>Среднегодовая занятость койки по счетам оплаченным и принятым к оплате (дней)</v>
          </cell>
          <cell r="D2173" t="str">
            <v>2013 год</v>
          </cell>
          <cell r="E2173">
            <v>0</v>
          </cell>
        </row>
        <row r="2174">
          <cell r="D2174" t="str">
            <v>4 месяца 2014 года</v>
          </cell>
          <cell r="E2174">
            <v>0</v>
          </cell>
        </row>
        <row r="2175">
          <cell r="D2175" t="str">
            <v>заявка на 2015 год</v>
          </cell>
          <cell r="E2175">
            <v>0</v>
          </cell>
        </row>
        <row r="2176">
          <cell r="E2176">
            <v>0</v>
          </cell>
        </row>
        <row r="2177">
          <cell r="C2177" t="str">
            <v>Средняя длительность пребывания 1-ого больного по статистическим данным  (дней)</v>
          </cell>
          <cell r="D2177" t="str">
            <v>2013 год</v>
          </cell>
          <cell r="E2177">
            <v>0</v>
          </cell>
        </row>
        <row r="2178">
          <cell r="D2178" t="str">
            <v>4 месяца 2014 года</v>
          </cell>
          <cell r="E2178">
            <v>0</v>
          </cell>
        </row>
        <row r="2179">
          <cell r="D2179" t="str">
            <v>заявка на 2015 год</v>
          </cell>
          <cell r="E2179">
            <v>0</v>
          </cell>
        </row>
        <row r="2180">
          <cell r="C2180" t="str">
            <v>Средняя длительность пребывания 1-ого больного по счетам оплаченным и принятым к оплате (дней)</v>
          </cell>
          <cell r="D2180" t="str">
            <v>2013 год</v>
          </cell>
          <cell r="E2180">
            <v>0</v>
          </cell>
        </row>
        <row r="2181">
          <cell r="D2181" t="str">
            <v>4 месяца 2014 года</v>
          </cell>
          <cell r="E2181">
            <v>0</v>
          </cell>
        </row>
        <row r="2182">
          <cell r="D2182" t="str">
            <v>заявка на 2015 год</v>
          </cell>
          <cell r="E2182">
            <v>0</v>
          </cell>
        </row>
        <row r="2183">
          <cell r="C2183" t="str">
            <v>Среднегодовое количество коек круглосуточного пребывания</v>
          </cell>
          <cell r="D2183" t="str">
            <v>2013 год</v>
          </cell>
          <cell r="E2183">
            <v>0</v>
          </cell>
        </row>
        <row r="2184">
          <cell r="D2184" t="str">
            <v>4 месяца 2014 года</v>
          </cell>
          <cell r="E2184">
            <v>0</v>
          </cell>
        </row>
        <row r="2185">
          <cell r="D2185" t="str">
            <v>заявка на 2015 год</v>
          </cell>
          <cell r="E2185">
            <v>0</v>
          </cell>
        </row>
        <row r="2186">
          <cell r="C2186" t="str">
            <v>Число койко-дней по статистическим данным (формы 47, 62)</v>
          </cell>
          <cell r="D2186" t="str">
            <v>2013 год</v>
          </cell>
          <cell r="E2186">
            <v>0</v>
          </cell>
        </row>
        <row r="2187">
          <cell r="D2187" t="str">
            <v>4 месяца 2014 года</v>
          </cell>
          <cell r="E2187">
            <v>0</v>
          </cell>
        </row>
        <row r="2188">
          <cell r="D2188" t="str">
            <v>заявка на 2015 год</v>
          </cell>
          <cell r="E2188">
            <v>0</v>
          </cell>
        </row>
        <row r="2189">
          <cell r="C2189" t="str">
            <v xml:space="preserve">Число койко-дней по счетам оплаченным и принятым к оплате </v>
          </cell>
          <cell r="D2189" t="str">
            <v>2013 год</v>
          </cell>
          <cell r="E2189">
            <v>0</v>
          </cell>
        </row>
        <row r="2190">
          <cell r="D2190" t="str">
            <v>4 месяца 2014 года</v>
          </cell>
          <cell r="E2190">
            <v>0</v>
          </cell>
        </row>
        <row r="2191">
          <cell r="D2191" t="str">
            <v>заявка на 2015 год</v>
          </cell>
          <cell r="E2191">
            <v>0</v>
          </cell>
        </row>
        <row r="2192">
          <cell r="C2192" t="str">
            <v>Число пролеченных больных (законченных случаев) по статистическим данным (формы 47, 62)</v>
          </cell>
          <cell r="D2192" t="str">
            <v>2013 год</v>
          </cell>
          <cell r="E2192">
            <v>0</v>
          </cell>
        </row>
        <row r="2193">
          <cell r="D2193" t="str">
            <v>4 месяца 2014 года</v>
          </cell>
          <cell r="E2193">
            <v>0</v>
          </cell>
        </row>
        <row r="2194">
          <cell r="D2194" t="str">
            <v>заявка на 2015 год</v>
          </cell>
          <cell r="E2194">
            <v>0</v>
          </cell>
        </row>
        <row r="2195">
          <cell r="C2195" t="str">
            <v xml:space="preserve">Число пролеченных больных (законченных случаев) по счетам оплаченным и принятым к оплате </v>
          </cell>
          <cell r="D2195" t="str">
            <v>2013 год</v>
          </cell>
          <cell r="E2195">
            <v>0</v>
          </cell>
        </row>
        <row r="2196">
          <cell r="D2196" t="str">
            <v>Утв-но в ТПГГ на 2014 год</v>
          </cell>
          <cell r="E2196">
            <v>0</v>
          </cell>
        </row>
        <row r="2197">
          <cell r="D2197" t="str">
            <v>4 месяца 2014 года</v>
          </cell>
          <cell r="E2197">
            <v>0</v>
          </cell>
        </row>
        <row r="2198">
          <cell r="D2198" t="str">
            <v>заявка на 2015 год</v>
          </cell>
          <cell r="E2198">
            <v>0</v>
          </cell>
        </row>
        <row r="2199">
          <cell r="C2199" t="str">
            <v>Среднегодовая занятость койки по статистическим данным (дней)</v>
          </cell>
          <cell r="D2199" t="str">
            <v>2013 год</v>
          </cell>
          <cell r="E2199">
            <v>0</v>
          </cell>
        </row>
        <row r="2200">
          <cell r="D2200" t="str">
            <v>4 месяца 2014 года</v>
          </cell>
          <cell r="E2200">
            <v>0</v>
          </cell>
        </row>
        <row r="2201">
          <cell r="D2201" t="str">
            <v>заявка на 2015 год</v>
          </cell>
          <cell r="E2201">
            <v>0</v>
          </cell>
        </row>
        <row r="2202">
          <cell r="C2202" t="str">
            <v>Среднегодовая занятость койки по счетам оплаченным и принятым к оплате (дней)</v>
          </cell>
          <cell r="D2202" t="str">
            <v>2013 год</v>
          </cell>
          <cell r="E2202">
            <v>0</v>
          </cell>
        </row>
        <row r="2203">
          <cell r="D2203" t="str">
            <v>4 месяца 2014 года</v>
          </cell>
          <cell r="E2203">
            <v>0</v>
          </cell>
        </row>
        <row r="2204">
          <cell r="D2204" t="str">
            <v>заявка на 2015 год</v>
          </cell>
          <cell r="E2204">
            <v>0</v>
          </cell>
        </row>
        <row r="2205">
          <cell r="E2205">
            <v>0</v>
          </cell>
        </row>
        <row r="2206">
          <cell r="C2206" t="str">
            <v>Средняя длительность пребывания 1-ого больного по статистическим данным  (дней)</v>
          </cell>
          <cell r="D2206" t="str">
            <v>2013 год</v>
          </cell>
          <cell r="E2206">
            <v>0</v>
          </cell>
        </row>
        <row r="2207">
          <cell r="D2207" t="str">
            <v>4 месяца 2014 года</v>
          </cell>
          <cell r="E2207">
            <v>0</v>
          </cell>
        </row>
        <row r="2208">
          <cell r="D2208" t="str">
            <v>заявка на 2015 год</v>
          </cell>
          <cell r="E2208">
            <v>0</v>
          </cell>
        </row>
        <row r="2209">
          <cell r="C2209" t="str">
            <v>Средняя длительность пребывания 1-ого больного по счетам оплаченным и принятым к оплате (дней)</v>
          </cell>
          <cell r="D2209" t="str">
            <v>2013 год</v>
          </cell>
          <cell r="E2209">
            <v>0</v>
          </cell>
        </row>
        <row r="2210">
          <cell r="D2210" t="str">
            <v>4 месяца 2014 года</v>
          </cell>
          <cell r="E2210">
            <v>0</v>
          </cell>
        </row>
        <row r="2211">
          <cell r="D2211" t="str">
            <v>заявка на 2015 год</v>
          </cell>
          <cell r="E2211">
            <v>0</v>
          </cell>
        </row>
        <row r="2212">
          <cell r="C2212" t="str">
            <v>Среднегодовое количество коек круглосуточного пребывания</v>
          </cell>
          <cell r="D2212" t="str">
            <v>2013 год</v>
          </cell>
          <cell r="E2212">
            <v>0</v>
          </cell>
        </row>
        <row r="2213">
          <cell r="D2213" t="str">
            <v>4 месяца 2014 года</v>
          </cell>
          <cell r="E2213">
            <v>0</v>
          </cell>
        </row>
        <row r="2214">
          <cell r="D2214" t="str">
            <v>заявка на 2015 год</v>
          </cell>
          <cell r="E2214">
            <v>0</v>
          </cell>
        </row>
        <row r="2215">
          <cell r="C2215" t="str">
            <v>Число койко-дней по статистическим данным (формы 47, 62)</v>
          </cell>
          <cell r="D2215" t="str">
            <v>2013 год</v>
          </cell>
          <cell r="E2215">
            <v>0</v>
          </cell>
        </row>
        <row r="2216">
          <cell r="D2216" t="str">
            <v>4 месяца 2014 года</v>
          </cell>
          <cell r="E2216">
            <v>0</v>
          </cell>
        </row>
        <row r="2217">
          <cell r="D2217" t="str">
            <v>заявка на 2015 год</v>
          </cell>
          <cell r="E2217">
            <v>0</v>
          </cell>
        </row>
        <row r="2218">
          <cell r="C2218" t="str">
            <v xml:space="preserve">Число койко-дней по счетам оплаченным и принятым к оплате </v>
          </cell>
          <cell r="D2218" t="str">
            <v>2013 год</v>
          </cell>
          <cell r="E2218">
            <v>0</v>
          </cell>
        </row>
        <row r="2219">
          <cell r="D2219" t="str">
            <v>4 месяца 2014 года</v>
          </cell>
          <cell r="E2219">
            <v>0</v>
          </cell>
        </row>
        <row r="2220">
          <cell r="D2220" t="str">
            <v>заявка на 2015 год</v>
          </cell>
          <cell r="E2220">
            <v>0</v>
          </cell>
        </row>
        <row r="2221">
          <cell r="C2221" t="str">
            <v>Число пролеченных больных (законченных случаев) по статистическим данным (формы 47, 62)</v>
          </cell>
          <cell r="D2221" t="str">
            <v>2013 год</v>
          </cell>
          <cell r="E2221">
            <v>0</v>
          </cell>
        </row>
        <row r="2222">
          <cell r="D2222" t="str">
            <v>4 месяца 2014 года</v>
          </cell>
          <cell r="E2222">
            <v>0</v>
          </cell>
        </row>
        <row r="2223">
          <cell r="D2223" t="str">
            <v>заявка на 2015 год</v>
          </cell>
          <cell r="E2223">
            <v>0</v>
          </cell>
        </row>
        <row r="2224">
          <cell r="C2224" t="str">
            <v xml:space="preserve">Число пролеченных больных (законченных случаев) по счетам оплаченным и принятым к оплате </v>
          </cell>
          <cell r="D2224" t="str">
            <v>2013 год</v>
          </cell>
          <cell r="E2224">
            <v>0</v>
          </cell>
        </row>
        <row r="2225">
          <cell r="D2225" t="str">
            <v>Утв-но в ТПГГ на 2014 год</v>
          </cell>
          <cell r="E2225">
            <v>0</v>
          </cell>
        </row>
        <row r="2226">
          <cell r="D2226" t="str">
            <v>4 месяца 2014 года</v>
          </cell>
          <cell r="E2226">
            <v>0</v>
          </cell>
        </row>
        <row r="2227">
          <cell r="D2227" t="str">
            <v>заявка на 2015 год</v>
          </cell>
          <cell r="E2227">
            <v>0</v>
          </cell>
        </row>
        <row r="2228">
          <cell r="C2228" t="str">
            <v>Среднегодовая занятость койки по статистическим данным (дней)</v>
          </cell>
          <cell r="D2228" t="str">
            <v>2013 год</v>
          </cell>
          <cell r="E2228">
            <v>0</v>
          </cell>
        </row>
        <row r="2229">
          <cell r="D2229" t="str">
            <v>4 месяца 2014 года</v>
          </cell>
          <cell r="E2229">
            <v>0</v>
          </cell>
        </row>
        <row r="2230">
          <cell r="D2230" t="str">
            <v>заявка на 2015 год</v>
          </cell>
          <cell r="E2230">
            <v>0</v>
          </cell>
        </row>
        <row r="2231">
          <cell r="C2231" t="str">
            <v>Среднегодовая занятость койки по счетам оплаченным и принятым к оплате (дней)</v>
          </cell>
          <cell r="D2231" t="str">
            <v>2013 год</v>
          </cell>
          <cell r="E2231">
            <v>0</v>
          </cell>
        </row>
        <row r="2232">
          <cell r="D2232" t="str">
            <v>4 месяца 2014 года</v>
          </cell>
          <cell r="E2232">
            <v>0</v>
          </cell>
        </row>
        <row r="2233">
          <cell r="D2233" t="str">
            <v>заявка на 2015 год</v>
          </cell>
          <cell r="E2233">
            <v>0</v>
          </cell>
        </row>
        <row r="2234">
          <cell r="E2234">
            <v>0</v>
          </cell>
        </row>
        <row r="2235">
          <cell r="C2235" t="str">
            <v>Средняя длительность пребывания 1-ого больного по статистическим данным  (дней)</v>
          </cell>
          <cell r="D2235" t="str">
            <v>2013 год</v>
          </cell>
          <cell r="E2235">
            <v>0</v>
          </cell>
        </row>
        <row r="2236">
          <cell r="D2236" t="str">
            <v>4 месяца 2014 года</v>
          </cell>
          <cell r="E2236">
            <v>0</v>
          </cell>
        </row>
        <row r="2237">
          <cell r="D2237" t="str">
            <v>заявка на 2015 год</v>
          </cell>
          <cell r="E2237">
            <v>0</v>
          </cell>
        </row>
        <row r="2238">
          <cell r="C2238" t="str">
            <v>Средняя длительность пребывания 1-ого больного по счетам оплаченным и принятым к оплате (дней)</v>
          </cell>
          <cell r="D2238" t="str">
            <v>2013 год</v>
          </cell>
          <cell r="E2238">
            <v>0</v>
          </cell>
        </row>
        <row r="2239">
          <cell r="D2239" t="str">
            <v>4 месяца 2014 года</v>
          </cell>
          <cell r="E2239">
            <v>0</v>
          </cell>
        </row>
        <row r="2240">
          <cell r="D2240" t="str">
            <v>заявка на 2015 год</v>
          </cell>
          <cell r="E2240">
            <v>0</v>
          </cell>
        </row>
        <row r="2241">
          <cell r="C2241" t="str">
            <v>Среднегодовое количество коек круглосуточного пребывания</v>
          </cell>
          <cell r="D2241" t="str">
            <v>2013 год</v>
          </cell>
          <cell r="E2241">
            <v>0</v>
          </cell>
        </row>
        <row r="2242">
          <cell r="D2242" t="str">
            <v>4 месяца 2014 года</v>
          </cell>
          <cell r="E2242">
            <v>0</v>
          </cell>
        </row>
        <row r="2243">
          <cell r="D2243" t="str">
            <v>заявка на 2015 год</v>
          </cell>
          <cell r="E2243">
            <v>0</v>
          </cell>
        </row>
        <row r="2244">
          <cell r="C2244" t="str">
            <v>Число койко-дней по статистическим данным (формы 47, 62)</v>
          </cell>
          <cell r="D2244" t="str">
            <v>2013 год</v>
          </cell>
          <cell r="E2244">
            <v>0</v>
          </cell>
        </row>
        <row r="2245">
          <cell r="D2245" t="str">
            <v>4 месяца 2014 года</v>
          </cell>
          <cell r="E2245">
            <v>0</v>
          </cell>
        </row>
        <row r="2246">
          <cell r="D2246" t="str">
            <v>заявка на 2015 год</v>
          </cell>
          <cell r="E2246">
            <v>0</v>
          </cell>
        </row>
        <row r="2247">
          <cell r="C2247" t="str">
            <v xml:space="preserve">Число койко-дней по счетам оплаченным и принятым к оплате </v>
          </cell>
          <cell r="D2247" t="str">
            <v>2013 год</v>
          </cell>
          <cell r="E2247">
            <v>0</v>
          </cell>
        </row>
        <row r="2248">
          <cell r="D2248" t="str">
            <v>4 месяца 2014 года</v>
          </cell>
          <cell r="E2248">
            <v>0</v>
          </cell>
        </row>
        <row r="2249">
          <cell r="D2249" t="str">
            <v>заявка на 2015 год</v>
          </cell>
          <cell r="E2249">
            <v>0</v>
          </cell>
        </row>
        <row r="2250">
          <cell r="C2250" t="str">
            <v>Число пролеченных больных (законченных случаев) по статистическим данным (формы 47, 62)</v>
          </cell>
          <cell r="D2250" t="str">
            <v>2013 год</v>
          </cell>
          <cell r="E2250">
            <v>0</v>
          </cell>
        </row>
        <row r="2251">
          <cell r="D2251" t="str">
            <v>4 месяца 2014 года</v>
          </cell>
          <cell r="E2251">
            <v>0</v>
          </cell>
        </row>
        <row r="2252">
          <cell r="D2252" t="str">
            <v>заявка на 2015 год</v>
          </cell>
          <cell r="E2252">
            <v>0</v>
          </cell>
        </row>
        <row r="2253">
          <cell r="C2253" t="str">
            <v xml:space="preserve">Число пролеченных больных (законченных случаев) по счетам оплаченным и принятым к оплате </v>
          </cell>
          <cell r="D2253" t="str">
            <v>2013 год</v>
          </cell>
          <cell r="E2253">
            <v>0</v>
          </cell>
        </row>
        <row r="2254">
          <cell r="D2254" t="str">
            <v>Утв-но в ТПГГ на 2014 год</v>
          </cell>
          <cell r="E2254">
            <v>0</v>
          </cell>
        </row>
        <row r="2255">
          <cell r="D2255" t="str">
            <v>4 месяца 2014 года</v>
          </cell>
          <cell r="E2255">
            <v>0</v>
          </cell>
        </row>
        <row r="2256">
          <cell r="D2256" t="str">
            <v>заявка на 2015 год</v>
          </cell>
          <cell r="E2256">
            <v>0</v>
          </cell>
        </row>
        <row r="2257">
          <cell r="C2257" t="str">
            <v>Среднегодовая занятость койки по статистическим данным (дней)</v>
          </cell>
          <cell r="D2257" t="str">
            <v>2013 год</v>
          </cell>
          <cell r="E2257">
            <v>0</v>
          </cell>
        </row>
        <row r="2258">
          <cell r="D2258" t="str">
            <v>4 месяца 2014 года</v>
          </cell>
          <cell r="E2258">
            <v>0</v>
          </cell>
        </row>
        <row r="2259">
          <cell r="D2259" t="str">
            <v>заявка на 2015 год</v>
          </cell>
          <cell r="E2259">
            <v>0</v>
          </cell>
        </row>
        <row r="2260">
          <cell r="C2260" t="str">
            <v>Среднегодовая занятость койки по счетам оплаченным и принятым к оплате (дней)</v>
          </cell>
          <cell r="D2260" t="str">
            <v>2013 год</v>
          </cell>
          <cell r="E2260">
            <v>0</v>
          </cell>
        </row>
        <row r="2261">
          <cell r="D2261" t="str">
            <v>4 месяца 2014 года</v>
          </cell>
          <cell r="E2261">
            <v>0</v>
          </cell>
        </row>
        <row r="2262">
          <cell r="D2262" t="str">
            <v>заявка на 2015 год</v>
          </cell>
          <cell r="E2262">
            <v>0</v>
          </cell>
        </row>
        <row r="2263">
          <cell r="E2263">
            <v>0</v>
          </cell>
        </row>
        <row r="2264">
          <cell r="C2264" t="str">
            <v>Средняя длительность пребывания 1-ого больного по статистическим данным  (дней)</v>
          </cell>
          <cell r="D2264" t="str">
            <v>2013 год</v>
          </cell>
          <cell r="E2264">
            <v>0</v>
          </cell>
        </row>
        <row r="2265">
          <cell r="D2265" t="str">
            <v>4 месяца 2014 года</v>
          </cell>
          <cell r="E2265">
            <v>0</v>
          </cell>
        </row>
        <row r="2266">
          <cell r="D2266" t="str">
            <v>заявка на 2015 год</v>
          </cell>
          <cell r="E2266">
            <v>0</v>
          </cell>
        </row>
        <row r="2267">
          <cell r="C2267" t="str">
            <v>Средняя длительность пребывания 1-ого больного по счетам оплаченным и принятым к оплате (дней)</v>
          </cell>
          <cell r="D2267" t="str">
            <v>2013 год</v>
          </cell>
          <cell r="E2267">
            <v>0</v>
          </cell>
        </row>
        <row r="2268">
          <cell r="D2268" t="str">
            <v>4 месяца 2014 года</v>
          </cell>
          <cell r="E2268">
            <v>0</v>
          </cell>
        </row>
        <row r="2269">
          <cell r="D2269" t="str">
            <v>заявка на 2015 год</v>
          </cell>
          <cell r="E2269">
            <v>0</v>
          </cell>
        </row>
        <row r="2270">
          <cell r="C2270" t="str">
            <v>Среднегодовое количество коек круглосуточного пребывания</v>
          </cell>
          <cell r="D2270" t="str">
            <v>2013 год</v>
          </cell>
          <cell r="E2270">
            <v>0</v>
          </cell>
        </row>
        <row r="2271">
          <cell r="D2271" t="str">
            <v>4 месяца 2014 года</v>
          </cell>
          <cell r="E2271">
            <v>0</v>
          </cell>
        </row>
        <row r="2272">
          <cell r="D2272" t="str">
            <v>заявка на 2015 год</v>
          </cell>
          <cell r="E2272">
            <v>0</v>
          </cell>
        </row>
        <row r="2273">
          <cell r="C2273" t="str">
            <v>Число койко-дней по статистическим данным (формы 47, 62)</v>
          </cell>
          <cell r="D2273" t="str">
            <v>2013 год</v>
          </cell>
          <cell r="E2273">
            <v>0</v>
          </cell>
        </row>
        <row r="2274">
          <cell r="D2274" t="str">
            <v>4 месяца 2014 года</v>
          </cell>
          <cell r="E2274">
            <v>0</v>
          </cell>
        </row>
        <row r="2275">
          <cell r="D2275" t="str">
            <v>заявка на 2015 год</v>
          </cell>
          <cell r="E2275">
            <v>0</v>
          </cell>
        </row>
        <row r="2276">
          <cell r="C2276" t="str">
            <v xml:space="preserve">Число койко-дней по счетам оплаченным и принятым к оплате </v>
          </cell>
          <cell r="D2276" t="str">
            <v>2013 год</v>
          </cell>
          <cell r="E2276">
            <v>0</v>
          </cell>
        </row>
        <row r="2277">
          <cell r="D2277" t="str">
            <v>4 месяца 2014 года</v>
          </cell>
          <cell r="E2277">
            <v>0</v>
          </cell>
        </row>
        <row r="2278">
          <cell r="D2278" t="str">
            <v>заявка на 2015 год</v>
          </cell>
          <cell r="E2278">
            <v>0</v>
          </cell>
        </row>
        <row r="2279">
          <cell r="C2279" t="str">
            <v>Число пролеченных больных (законченных случаев) по статистическим данным (формы 47, 62)</v>
          </cell>
          <cell r="D2279" t="str">
            <v>2013 год</v>
          </cell>
          <cell r="E2279">
            <v>0</v>
          </cell>
        </row>
        <row r="2280">
          <cell r="D2280" t="str">
            <v>4 месяца 2014 года</v>
          </cell>
          <cell r="E2280">
            <v>0</v>
          </cell>
        </row>
        <row r="2281">
          <cell r="D2281" t="str">
            <v>заявка на 2015 год</v>
          </cell>
          <cell r="E2281">
            <v>0</v>
          </cell>
        </row>
        <row r="2282">
          <cell r="C2282" t="str">
            <v xml:space="preserve">Число пролеченных больных (законченных случаев) по счетам оплаченным и принятым к оплате </v>
          </cell>
          <cell r="D2282" t="str">
            <v>2013 год</v>
          </cell>
          <cell r="E2282">
            <v>0</v>
          </cell>
        </row>
        <row r="2283">
          <cell r="D2283" t="str">
            <v>Утв-но в ТПГГ на 2014 год</v>
          </cell>
          <cell r="E2283">
            <v>0</v>
          </cell>
        </row>
        <row r="2284">
          <cell r="D2284" t="str">
            <v>4 месяца 2014 года</v>
          </cell>
          <cell r="E2284">
            <v>0</v>
          </cell>
        </row>
        <row r="2285">
          <cell r="D2285" t="str">
            <v>заявка на 2015 год</v>
          </cell>
          <cell r="E2285">
            <v>0</v>
          </cell>
        </row>
        <row r="2286">
          <cell r="C2286" t="str">
            <v>Среднегодовая занятость койки по статистическим данным (дней)</v>
          </cell>
          <cell r="D2286" t="str">
            <v>2013 год</v>
          </cell>
          <cell r="E2286">
            <v>0</v>
          </cell>
        </row>
        <row r="2287">
          <cell r="D2287" t="str">
            <v>4 месяца 2014 года</v>
          </cell>
          <cell r="E2287">
            <v>0</v>
          </cell>
        </row>
        <row r="2288">
          <cell r="D2288" t="str">
            <v>заявка на 2015 год</v>
          </cell>
          <cell r="E2288">
            <v>0</v>
          </cell>
        </row>
        <row r="2289">
          <cell r="C2289" t="str">
            <v>Среднегодовая занятость койки по счетам оплаченным и принятым к оплате (дней)</v>
          </cell>
          <cell r="D2289" t="str">
            <v>2013 год</v>
          </cell>
          <cell r="E2289">
            <v>0</v>
          </cell>
        </row>
        <row r="2290">
          <cell r="D2290" t="str">
            <v>4 месяца 2014 года</v>
          </cell>
          <cell r="E2290">
            <v>0</v>
          </cell>
        </row>
        <row r="2291">
          <cell r="D2291" t="str">
            <v>заявка на 2015 год</v>
          </cell>
          <cell r="E2291">
            <v>0</v>
          </cell>
        </row>
        <row r="2292">
          <cell r="E2292">
            <v>0</v>
          </cell>
        </row>
        <row r="2293">
          <cell r="C2293" t="str">
            <v>Средняя длительность пребывания 1-ого больного по статистическим данным  (дней)</v>
          </cell>
          <cell r="D2293" t="str">
            <v>2013 год</v>
          </cell>
          <cell r="E2293">
            <v>0</v>
          </cell>
        </row>
        <row r="2294">
          <cell r="D2294" t="str">
            <v>4 месяца 2014 года</v>
          </cell>
          <cell r="E2294">
            <v>0</v>
          </cell>
        </row>
        <row r="2295">
          <cell r="D2295" t="str">
            <v>заявка на 2015 год</v>
          </cell>
          <cell r="E2295">
            <v>0</v>
          </cell>
        </row>
        <row r="2296">
          <cell r="C2296" t="str">
            <v>Средняя длительность пребывания 1-ого больного по счетам оплаченным и принятым к оплате (дней)</v>
          </cell>
          <cell r="D2296" t="str">
            <v>2013 год</v>
          </cell>
          <cell r="E2296">
            <v>0</v>
          </cell>
        </row>
        <row r="2297">
          <cell r="D2297" t="str">
            <v>4 месяца 2014 года</v>
          </cell>
          <cell r="E2297">
            <v>0</v>
          </cell>
        </row>
        <row r="2298">
          <cell r="D2298" t="str">
            <v>заявка на 2015 год</v>
          </cell>
          <cell r="E2298">
            <v>0</v>
          </cell>
        </row>
        <row r="2299">
          <cell r="C2299" t="str">
            <v>Среднегодовое количество коек круглосуточного пребывания</v>
          </cell>
          <cell r="D2299" t="str">
            <v>2013 год</v>
          </cell>
          <cell r="E2299">
            <v>0</v>
          </cell>
        </row>
        <row r="2300">
          <cell r="D2300" t="str">
            <v>4 месяца 2014 года</v>
          </cell>
          <cell r="E2300">
            <v>0</v>
          </cell>
        </row>
        <row r="2301">
          <cell r="D2301" t="str">
            <v>заявка на 2015 год</v>
          </cell>
          <cell r="E2301">
            <v>0</v>
          </cell>
        </row>
        <row r="2302">
          <cell r="C2302" t="str">
            <v>Число койко-дней по статистическим данным (формы 47, 62)</v>
          </cell>
          <cell r="D2302" t="str">
            <v>2013 год</v>
          </cell>
          <cell r="E2302">
            <v>0</v>
          </cell>
        </row>
        <row r="2303">
          <cell r="D2303" t="str">
            <v>4 месяца 2014 года</v>
          </cell>
          <cell r="E2303">
            <v>0</v>
          </cell>
        </row>
        <row r="2304">
          <cell r="D2304" t="str">
            <v>заявка на 2015 год</v>
          </cell>
          <cell r="E2304">
            <v>0</v>
          </cell>
        </row>
        <row r="2305">
          <cell r="C2305" t="str">
            <v xml:space="preserve">Число койко-дней по счетам оплаченным и принятым к оплате </v>
          </cell>
          <cell r="D2305" t="str">
            <v>2013 год</v>
          </cell>
          <cell r="E2305">
            <v>0</v>
          </cell>
        </row>
        <row r="2306">
          <cell r="D2306" t="str">
            <v>4 месяца 2014 года</v>
          </cell>
          <cell r="E2306">
            <v>0</v>
          </cell>
        </row>
        <row r="2307">
          <cell r="D2307" t="str">
            <v>заявка на 2015 год</v>
          </cell>
          <cell r="E2307">
            <v>0</v>
          </cell>
        </row>
        <row r="2308">
          <cell r="C2308" t="str">
            <v>Число пролеченных больных (законченных случаев) по статистическим данным (формы 47, 62)</v>
          </cell>
          <cell r="D2308" t="str">
            <v>2013 год</v>
          </cell>
          <cell r="E2308">
            <v>0</v>
          </cell>
        </row>
        <row r="2309">
          <cell r="D2309" t="str">
            <v>4 месяца 2014 года</v>
          </cell>
          <cell r="E2309">
            <v>0</v>
          </cell>
        </row>
        <row r="2310">
          <cell r="D2310" t="str">
            <v>заявка на 2015 год</v>
          </cell>
          <cell r="E2310">
            <v>0</v>
          </cell>
        </row>
        <row r="2311">
          <cell r="C2311" t="str">
            <v xml:space="preserve">Число пролеченных больных (законченных случаев) по счетам оплаченным и принятым к оплате </v>
          </cell>
          <cell r="D2311" t="str">
            <v>2013 год</v>
          </cell>
          <cell r="E2311">
            <v>0</v>
          </cell>
        </row>
        <row r="2312">
          <cell r="D2312" t="str">
            <v>Утв-но в ТПГГ на 2014 год</v>
          </cell>
          <cell r="E2312">
            <v>0</v>
          </cell>
        </row>
        <row r="2313">
          <cell r="D2313" t="str">
            <v>4 месяца 2014 года</v>
          </cell>
          <cell r="E2313">
            <v>0</v>
          </cell>
        </row>
        <row r="2314">
          <cell r="D2314" t="str">
            <v>заявка на 2015 год</v>
          </cell>
          <cell r="E2314">
            <v>0</v>
          </cell>
        </row>
        <row r="2315">
          <cell r="C2315" t="str">
            <v>Среднегодовая занятость койки по статистическим данным (дней)</v>
          </cell>
          <cell r="D2315" t="str">
            <v>2013 год</v>
          </cell>
          <cell r="E2315">
            <v>0</v>
          </cell>
        </row>
        <row r="2316">
          <cell r="D2316" t="str">
            <v>4 месяца 2014 года</v>
          </cell>
          <cell r="E2316">
            <v>0</v>
          </cell>
        </row>
        <row r="2317">
          <cell r="D2317" t="str">
            <v>заявка на 2015 год</v>
          </cell>
          <cell r="E2317">
            <v>0</v>
          </cell>
        </row>
        <row r="2318">
          <cell r="C2318" t="str">
            <v>Среднегодовая занятость койки по счетам оплаченным и принятым к оплате (дней)</v>
          </cell>
          <cell r="D2318" t="str">
            <v>2013 год</v>
          </cell>
          <cell r="E2318">
            <v>0</v>
          </cell>
        </row>
        <row r="2319">
          <cell r="D2319" t="str">
            <v>4 месяца 2014 года</v>
          </cell>
          <cell r="E2319">
            <v>0</v>
          </cell>
        </row>
        <row r="2320">
          <cell r="D2320" t="str">
            <v>заявка на 2015 год</v>
          </cell>
          <cell r="E2320">
            <v>0</v>
          </cell>
        </row>
        <row r="2321">
          <cell r="E2321">
            <v>0</v>
          </cell>
        </row>
        <row r="2322">
          <cell r="C2322" t="str">
            <v>Средняя длительность пребывания 1-ого больного по статистическим данным  (дней)</v>
          </cell>
          <cell r="D2322" t="str">
            <v>2013 год</v>
          </cell>
          <cell r="E2322">
            <v>0</v>
          </cell>
        </row>
        <row r="2323">
          <cell r="D2323" t="str">
            <v>4 месяца 2014 года</v>
          </cell>
          <cell r="E2323">
            <v>0</v>
          </cell>
        </row>
        <row r="2324">
          <cell r="D2324" t="str">
            <v>заявка на 2015 год</v>
          </cell>
          <cell r="E2324">
            <v>0</v>
          </cell>
        </row>
        <row r="2325">
          <cell r="C2325" t="str">
            <v>Средняя длительность пребывания 1-ого больного по счетам оплаченным и принятым к оплате (дней)</v>
          </cell>
          <cell r="D2325" t="str">
            <v>2013 год</v>
          </cell>
          <cell r="E2325">
            <v>0</v>
          </cell>
        </row>
        <row r="2326">
          <cell r="D2326" t="str">
            <v>4 месяца 2014 года</v>
          </cell>
          <cell r="E2326">
            <v>0</v>
          </cell>
        </row>
        <row r="2327">
          <cell r="D2327" t="str">
            <v>заявка на 2015 год</v>
          </cell>
          <cell r="E2327">
            <v>0</v>
          </cell>
        </row>
        <row r="2328">
          <cell r="C2328" t="str">
            <v>Среднегодовое количество коек круглосуточного пребывания</v>
          </cell>
          <cell r="D2328" t="str">
            <v>2013 год</v>
          </cell>
          <cell r="E2328">
            <v>0</v>
          </cell>
        </row>
        <row r="2329">
          <cell r="D2329" t="str">
            <v>4 месяца 2014 года</v>
          </cell>
          <cell r="E2329">
            <v>0</v>
          </cell>
        </row>
        <row r="2330">
          <cell r="D2330" t="str">
            <v>заявка на 2015 год</v>
          </cell>
          <cell r="E2330">
            <v>0</v>
          </cell>
        </row>
        <row r="2331">
          <cell r="C2331" t="str">
            <v>Число койко-дней по статистическим данным (формы 47, 62)</v>
          </cell>
          <cell r="D2331" t="str">
            <v>2013 год</v>
          </cell>
          <cell r="E2331">
            <v>0</v>
          </cell>
        </row>
        <row r="2332">
          <cell r="D2332" t="str">
            <v>4 месяца 2014 года</v>
          </cell>
          <cell r="E2332">
            <v>0</v>
          </cell>
        </row>
        <row r="2333">
          <cell r="D2333" t="str">
            <v>заявка на 2015 год</v>
          </cell>
          <cell r="E2333">
            <v>0</v>
          </cell>
        </row>
        <row r="2334">
          <cell r="C2334" t="str">
            <v xml:space="preserve">Число койко-дней по счетам оплаченным и принятым к оплате </v>
          </cell>
          <cell r="D2334" t="str">
            <v>2013 год</v>
          </cell>
          <cell r="E2334">
            <v>0</v>
          </cell>
        </row>
        <row r="2335">
          <cell r="D2335" t="str">
            <v>4 месяца 2014 года</v>
          </cell>
          <cell r="E2335">
            <v>0</v>
          </cell>
        </row>
        <row r="2336">
          <cell r="D2336" t="str">
            <v>заявка на 2015 год</v>
          </cell>
          <cell r="E2336">
            <v>0</v>
          </cell>
        </row>
        <row r="2337">
          <cell r="C2337" t="str">
            <v>Число пролеченных больных (законченных случаев) по статистическим данным (формы 47, 62)</v>
          </cell>
          <cell r="D2337" t="str">
            <v>2013 год</v>
          </cell>
          <cell r="E2337">
            <v>0</v>
          </cell>
        </row>
        <row r="2338">
          <cell r="D2338" t="str">
            <v>4 месяца 2014 года</v>
          </cell>
          <cell r="E2338">
            <v>0</v>
          </cell>
        </row>
        <row r="2339">
          <cell r="D2339" t="str">
            <v>заявка на 2015 год</v>
          </cell>
          <cell r="E2339">
            <v>0</v>
          </cell>
        </row>
        <row r="2340">
          <cell r="C2340" t="str">
            <v xml:space="preserve">Число пролеченных больных (законченных случаев) по счетам оплаченным и принятым к оплате </v>
          </cell>
          <cell r="D2340" t="str">
            <v>2013 год</v>
          </cell>
          <cell r="E2340">
            <v>0</v>
          </cell>
        </row>
        <row r="2341">
          <cell r="D2341" t="str">
            <v>Утв-но в ТПГГ на 2014 год</v>
          </cell>
          <cell r="E2341">
            <v>0</v>
          </cell>
        </row>
        <row r="2342">
          <cell r="D2342" t="str">
            <v>4 месяца 2014 года</v>
          </cell>
          <cell r="E2342">
            <v>0</v>
          </cell>
        </row>
        <row r="2343">
          <cell r="D2343" t="str">
            <v>заявка на 2015 год</v>
          </cell>
          <cell r="E2343">
            <v>0</v>
          </cell>
        </row>
        <row r="2344">
          <cell r="C2344" t="str">
            <v>Среднегодовая занятость койки по статистическим данным (дней)</v>
          </cell>
          <cell r="D2344" t="str">
            <v>2013 год</v>
          </cell>
          <cell r="E2344">
            <v>0</v>
          </cell>
        </row>
        <row r="2345">
          <cell r="D2345" t="str">
            <v>4 месяца 2014 года</v>
          </cell>
          <cell r="E2345">
            <v>0</v>
          </cell>
        </row>
        <row r="2346">
          <cell r="D2346" t="str">
            <v>заявка на 2015 год</v>
          </cell>
          <cell r="E2346">
            <v>0</v>
          </cell>
        </row>
        <row r="2347">
          <cell r="C2347" t="str">
            <v>Среднегодовая занятость койки по счетам оплаченным и принятым к оплате (дней)</v>
          </cell>
          <cell r="D2347" t="str">
            <v>2013 год</v>
          </cell>
          <cell r="E2347">
            <v>0</v>
          </cell>
        </row>
        <row r="2348">
          <cell r="D2348" t="str">
            <v>4 месяца 2014 года</v>
          </cell>
          <cell r="E2348">
            <v>0</v>
          </cell>
        </row>
        <row r="2349">
          <cell r="D2349" t="str">
            <v>заявка на 2015 год</v>
          </cell>
          <cell r="E2349">
            <v>0</v>
          </cell>
        </row>
        <row r="2350">
          <cell r="E2350">
            <v>0</v>
          </cell>
        </row>
        <row r="2351">
          <cell r="C2351" t="str">
            <v>Средняя длительность пребывания 1-ого больного по статистическим данным  (дней)</v>
          </cell>
          <cell r="D2351" t="str">
            <v>2013 год</v>
          </cell>
          <cell r="E2351">
            <v>0</v>
          </cell>
        </row>
        <row r="2352">
          <cell r="D2352" t="str">
            <v>4 месяца 2014 года</v>
          </cell>
          <cell r="E2352">
            <v>0</v>
          </cell>
        </row>
        <row r="2353">
          <cell r="D2353" t="str">
            <v>заявка на 2015 год</v>
          </cell>
          <cell r="E2353">
            <v>0</v>
          </cell>
        </row>
        <row r="2354">
          <cell r="C2354" t="str">
            <v>Средняя длительность пребывания 1-ого больного по счетам оплаченным и принятым к оплате (дней)</v>
          </cell>
          <cell r="D2354" t="str">
            <v>2013 год</v>
          </cell>
          <cell r="E2354">
            <v>0</v>
          </cell>
        </row>
        <row r="2355">
          <cell r="D2355" t="str">
            <v>4 месяца 2014 года</v>
          </cell>
          <cell r="E2355">
            <v>0</v>
          </cell>
        </row>
        <row r="2356">
          <cell r="D2356" t="str">
            <v>заявка на 2015 год</v>
          </cell>
          <cell r="E2356">
            <v>0</v>
          </cell>
        </row>
        <row r="2357">
          <cell r="C2357" t="str">
            <v>Среднегодовое количество коек круглосуточного пребывания</v>
          </cell>
          <cell r="D2357" t="str">
            <v>2013 год</v>
          </cell>
          <cell r="E2357">
            <v>0</v>
          </cell>
        </row>
        <row r="2358">
          <cell r="D2358" t="str">
            <v>4 месяца 2014 года</v>
          </cell>
          <cell r="E2358">
            <v>0</v>
          </cell>
        </row>
        <row r="2359">
          <cell r="D2359" t="str">
            <v>заявка на 2015 год</v>
          </cell>
          <cell r="E2359">
            <v>0</v>
          </cell>
        </row>
        <row r="2360">
          <cell r="C2360" t="str">
            <v>Число койко-дней по статистическим данным (формы 47, 62)</v>
          </cell>
          <cell r="D2360" t="str">
            <v>2013 год</v>
          </cell>
          <cell r="E2360">
            <v>0</v>
          </cell>
        </row>
        <row r="2361">
          <cell r="D2361" t="str">
            <v>4 месяца 2014 года</v>
          </cell>
          <cell r="E2361">
            <v>0</v>
          </cell>
        </row>
        <row r="2362">
          <cell r="D2362" t="str">
            <v>заявка на 2015 год</v>
          </cell>
          <cell r="E2362">
            <v>0</v>
          </cell>
        </row>
        <row r="2363">
          <cell r="C2363" t="str">
            <v xml:space="preserve">Число койко-дней по счетам оплаченным и принятым к оплате </v>
          </cell>
          <cell r="D2363" t="str">
            <v>2013 год</v>
          </cell>
          <cell r="E2363">
            <v>0</v>
          </cell>
        </row>
        <row r="2364">
          <cell r="D2364" t="str">
            <v>4 месяца 2014 года</v>
          </cell>
          <cell r="E2364">
            <v>0</v>
          </cell>
        </row>
        <row r="2365">
          <cell r="D2365" t="str">
            <v>заявка на 2015 год</v>
          </cell>
          <cell r="E2365">
            <v>0</v>
          </cell>
        </row>
        <row r="2366">
          <cell r="C2366" t="str">
            <v>Число пролеченных больных (законченных случаев) по статистическим данным (формы 47, 62)</v>
          </cell>
          <cell r="D2366" t="str">
            <v>2013 год</v>
          </cell>
          <cell r="E2366">
            <v>0</v>
          </cell>
        </row>
        <row r="2367">
          <cell r="D2367" t="str">
            <v>4 месяца 2014 года</v>
          </cell>
          <cell r="E2367">
            <v>0</v>
          </cell>
        </row>
        <row r="2368">
          <cell r="D2368" t="str">
            <v>заявка на 2015 год</v>
          </cell>
          <cell r="E2368">
            <v>0</v>
          </cell>
        </row>
        <row r="2369">
          <cell r="C2369" t="str">
            <v xml:space="preserve">Число пролеченных больных (законченных случаев) по счетам оплаченным и принятым к оплате </v>
          </cell>
          <cell r="D2369" t="str">
            <v>2013 год</v>
          </cell>
          <cell r="E2369">
            <v>0</v>
          </cell>
        </row>
        <row r="2370">
          <cell r="D2370" t="str">
            <v>Утв-но в ТПГГ на 2014 год</v>
          </cell>
          <cell r="E2370">
            <v>0</v>
          </cell>
        </row>
        <row r="2371">
          <cell r="D2371" t="str">
            <v>4 месяца 2014 года</v>
          </cell>
          <cell r="E2371">
            <v>0</v>
          </cell>
        </row>
        <row r="2372">
          <cell r="D2372" t="str">
            <v>заявка на 2015 год</v>
          </cell>
          <cell r="E2372">
            <v>0</v>
          </cell>
        </row>
        <row r="2373">
          <cell r="C2373" t="str">
            <v>Среднегодовая занятость койки по статистическим данным (дней)</v>
          </cell>
          <cell r="D2373" t="str">
            <v>2013 год</v>
          </cell>
          <cell r="E2373">
            <v>0</v>
          </cell>
        </row>
        <row r="2374">
          <cell r="D2374" t="str">
            <v>4 месяца 2014 года</v>
          </cell>
          <cell r="E2374">
            <v>0</v>
          </cell>
        </row>
        <row r="2375">
          <cell r="D2375" t="str">
            <v>заявка на 2015 год</v>
          </cell>
          <cell r="E2375">
            <v>0</v>
          </cell>
        </row>
        <row r="2376">
          <cell r="C2376" t="str">
            <v>Среднегодовая занятость койки по счетам оплаченным и принятым к оплате (дней)</v>
          </cell>
          <cell r="D2376" t="str">
            <v>2013 год</v>
          </cell>
          <cell r="E2376">
            <v>0</v>
          </cell>
        </row>
        <row r="2377">
          <cell r="D2377" t="str">
            <v>4 месяца 2014 года</v>
          </cell>
          <cell r="E2377">
            <v>0</v>
          </cell>
        </row>
        <row r="2378">
          <cell r="D2378" t="str">
            <v>заявка на 2015 год</v>
          </cell>
          <cell r="E2378">
            <v>0</v>
          </cell>
        </row>
        <row r="2379">
          <cell r="E2379">
            <v>0</v>
          </cell>
        </row>
        <row r="2380">
          <cell r="C2380" t="str">
            <v>Средняя длительность пребывания 1-ого больного по статистическим данным  (дней)</v>
          </cell>
          <cell r="D2380" t="str">
            <v>2013 год</v>
          </cell>
          <cell r="E2380">
            <v>0</v>
          </cell>
        </row>
        <row r="2381">
          <cell r="D2381" t="str">
            <v>4 месяца 2014 года</v>
          </cell>
          <cell r="E2381">
            <v>0</v>
          </cell>
        </row>
        <row r="2382">
          <cell r="D2382" t="str">
            <v>заявка на 2015 год</v>
          </cell>
          <cell r="E2382">
            <v>0</v>
          </cell>
        </row>
        <row r="2383">
          <cell r="C2383" t="str">
            <v>Средняя длительность пребывания 1-ого больного по счетам оплаченным и принятым к оплате (дней)</v>
          </cell>
          <cell r="D2383" t="str">
            <v>2013 год</v>
          </cell>
          <cell r="E2383">
            <v>0</v>
          </cell>
        </row>
        <row r="2384">
          <cell r="D2384" t="str">
            <v>4 месяца 2014 года</v>
          </cell>
          <cell r="E2384">
            <v>0</v>
          </cell>
        </row>
        <row r="2385">
          <cell r="D2385" t="str">
            <v>заявка на 2015 год</v>
          </cell>
          <cell r="E2385">
            <v>0</v>
          </cell>
        </row>
        <row r="2386">
          <cell r="C2386" t="str">
            <v>Среднегодовое количество коек круглосуточного пребывания</v>
          </cell>
          <cell r="D2386" t="str">
            <v>2013 год</v>
          </cell>
          <cell r="E2386">
            <v>0</v>
          </cell>
        </row>
        <row r="2387">
          <cell r="D2387" t="str">
            <v>4 месяца 2014 года</v>
          </cell>
          <cell r="E2387">
            <v>0</v>
          </cell>
        </row>
        <row r="2388">
          <cell r="D2388" t="str">
            <v>заявка на 2015 год</v>
          </cell>
          <cell r="E2388">
            <v>0</v>
          </cell>
        </row>
        <row r="2389">
          <cell r="C2389" t="str">
            <v>Число койко-дней по статистическим данным (формы 47, 62)</v>
          </cell>
          <cell r="D2389" t="str">
            <v>2013 год</v>
          </cell>
          <cell r="E2389">
            <v>0</v>
          </cell>
        </row>
        <row r="2390">
          <cell r="D2390" t="str">
            <v>4 месяца 2014 года</v>
          </cell>
          <cell r="E2390">
            <v>0</v>
          </cell>
        </row>
        <row r="2391">
          <cell r="D2391" t="str">
            <v>заявка на 2015 год</v>
          </cell>
          <cell r="E2391">
            <v>0</v>
          </cell>
        </row>
        <row r="2392">
          <cell r="C2392" t="str">
            <v xml:space="preserve">Число койко-дней по счетам оплаченным и принятым к оплате </v>
          </cell>
          <cell r="D2392" t="str">
            <v>2013 год</v>
          </cell>
          <cell r="E2392">
            <v>0</v>
          </cell>
        </row>
        <row r="2393">
          <cell r="D2393" t="str">
            <v>4 месяца 2014 года</v>
          </cell>
          <cell r="E2393">
            <v>0</v>
          </cell>
        </row>
        <row r="2394">
          <cell r="D2394" t="str">
            <v>заявка на 2015 год</v>
          </cell>
          <cell r="E2394">
            <v>0</v>
          </cell>
        </row>
        <row r="2395">
          <cell r="C2395" t="str">
            <v>Число пролеченных больных (законченных случаев) по статистическим данным (формы 47, 62)</v>
          </cell>
          <cell r="D2395" t="str">
            <v>2013 год</v>
          </cell>
          <cell r="E2395">
            <v>0</v>
          </cell>
        </row>
        <row r="2396">
          <cell r="D2396" t="str">
            <v>4 месяца 2014 года</v>
          </cell>
          <cell r="E2396">
            <v>0</v>
          </cell>
        </row>
        <row r="2397">
          <cell r="D2397" t="str">
            <v>заявка на 2015 год</v>
          </cell>
          <cell r="E2397">
            <v>0</v>
          </cell>
        </row>
        <row r="2398">
          <cell r="C2398" t="str">
            <v xml:space="preserve">Число пролеченных больных (законченных случаев) по счетам оплаченным и принятым к оплате </v>
          </cell>
          <cell r="D2398" t="str">
            <v>2013 год</v>
          </cell>
          <cell r="E2398">
            <v>0</v>
          </cell>
        </row>
        <row r="2399">
          <cell r="D2399" t="str">
            <v>Утв-но в ТПГГ на 2014 год</v>
          </cell>
          <cell r="E2399">
            <v>0</v>
          </cell>
        </row>
        <row r="2400">
          <cell r="D2400" t="str">
            <v>4 месяца 2014 года</v>
          </cell>
          <cell r="E2400">
            <v>0</v>
          </cell>
        </row>
        <row r="2401">
          <cell r="D2401" t="str">
            <v>заявка на 2015 год</v>
          </cell>
          <cell r="E2401">
            <v>0</v>
          </cell>
        </row>
        <row r="2402">
          <cell r="C2402" t="str">
            <v>Среднегодовая занятость койки по статистическим данным (дней)</v>
          </cell>
          <cell r="D2402" t="str">
            <v>2013 год</v>
          </cell>
          <cell r="E2402">
            <v>0</v>
          </cell>
        </row>
        <row r="2403">
          <cell r="D2403" t="str">
            <v>4 месяца 2014 года</v>
          </cell>
          <cell r="E2403">
            <v>0</v>
          </cell>
        </row>
        <row r="2404">
          <cell r="D2404" t="str">
            <v>заявка на 2015 год</v>
          </cell>
          <cell r="E2404">
            <v>0</v>
          </cell>
        </row>
        <row r="2405">
          <cell r="C2405" t="str">
            <v>Среднегодовая занятость койки по счетам оплаченным и принятым к оплате (дней)</v>
          </cell>
          <cell r="D2405" t="str">
            <v>2013 год</v>
          </cell>
          <cell r="E2405">
            <v>0</v>
          </cell>
        </row>
        <row r="2406">
          <cell r="D2406" t="str">
            <v>4 месяца 2014 года</v>
          </cell>
          <cell r="E2406">
            <v>0</v>
          </cell>
        </row>
        <row r="2407">
          <cell r="D2407" t="str">
            <v>заявка на 2015 год</v>
          </cell>
          <cell r="E2407">
            <v>0</v>
          </cell>
        </row>
        <row r="2408">
          <cell r="E2408">
            <v>0</v>
          </cell>
        </row>
        <row r="2409">
          <cell r="C2409" t="str">
            <v>Средняя длительность пребывания 1-ого больного по статистическим данным  (дней)</v>
          </cell>
          <cell r="D2409" t="str">
            <v>2013 год</v>
          </cell>
          <cell r="E2409">
            <v>0</v>
          </cell>
        </row>
        <row r="2410">
          <cell r="D2410" t="str">
            <v>4 месяца 2014 года</v>
          </cell>
          <cell r="E2410">
            <v>0</v>
          </cell>
        </row>
        <row r="2411">
          <cell r="D2411" t="str">
            <v>заявка на 2015 год</v>
          </cell>
          <cell r="E2411">
            <v>0</v>
          </cell>
        </row>
        <row r="2412">
          <cell r="C2412" t="str">
            <v>Средняя длительность пребывания 1-ого больного по счетам оплаченным и принятым к оплате (дней)</v>
          </cell>
          <cell r="D2412" t="str">
            <v>2013 год</v>
          </cell>
          <cell r="E2412">
            <v>0</v>
          </cell>
        </row>
        <row r="2413">
          <cell r="D2413" t="str">
            <v>4 месяца 2014 года</v>
          </cell>
          <cell r="E2413">
            <v>0</v>
          </cell>
        </row>
        <row r="2414">
          <cell r="D2414" t="str">
            <v>заявка на 2015 год</v>
          </cell>
          <cell r="E2414">
            <v>0</v>
          </cell>
        </row>
        <row r="2415">
          <cell r="C2415" t="str">
            <v>Среднегодовое количество коек круглосуточного пребывания</v>
          </cell>
          <cell r="D2415" t="str">
            <v>2013 год</v>
          </cell>
          <cell r="E2415">
            <v>0</v>
          </cell>
        </row>
        <row r="2416">
          <cell r="D2416" t="str">
            <v>4 месяца 2014 года</v>
          </cell>
          <cell r="E2416">
            <v>0</v>
          </cell>
        </row>
        <row r="2417">
          <cell r="D2417" t="str">
            <v>заявка на 2015 год</v>
          </cell>
          <cell r="E2417">
            <v>0</v>
          </cell>
        </row>
        <row r="2418">
          <cell r="C2418" t="str">
            <v>Число койко-дней по статистическим данным (формы 47, 62)</v>
          </cell>
          <cell r="D2418" t="str">
            <v>2013 год</v>
          </cell>
          <cell r="E2418">
            <v>0</v>
          </cell>
        </row>
        <row r="2419">
          <cell r="D2419" t="str">
            <v>4 месяца 2014 года</v>
          </cell>
          <cell r="E2419">
            <v>0</v>
          </cell>
        </row>
        <row r="2420">
          <cell r="D2420" t="str">
            <v>заявка на 2015 год</v>
          </cell>
          <cell r="E2420">
            <v>0</v>
          </cell>
        </row>
        <row r="2421">
          <cell r="C2421" t="str">
            <v xml:space="preserve">Число койко-дней по счетам оплаченным и принятым к оплате </v>
          </cell>
          <cell r="D2421" t="str">
            <v>2013 год</v>
          </cell>
          <cell r="E2421">
            <v>0</v>
          </cell>
        </row>
        <row r="2422">
          <cell r="D2422" t="str">
            <v>4 месяца 2014 года</v>
          </cell>
          <cell r="E2422">
            <v>0</v>
          </cell>
        </row>
        <row r="2423">
          <cell r="D2423" t="str">
            <v>заявка на 2015 год</v>
          </cell>
          <cell r="E2423">
            <v>0</v>
          </cell>
        </row>
        <row r="2424">
          <cell r="C2424" t="str">
            <v>Число пролеченных больных (законченных случаев) по статистическим данным (формы 47, 62)</v>
          </cell>
          <cell r="D2424" t="str">
            <v>2013 год</v>
          </cell>
          <cell r="E2424">
            <v>0</v>
          </cell>
        </row>
        <row r="2425">
          <cell r="D2425" t="str">
            <v>4 месяца 2014 года</v>
          </cell>
          <cell r="E2425">
            <v>0</v>
          </cell>
        </row>
        <row r="2426">
          <cell r="D2426" t="str">
            <v>заявка на 2015 год</v>
          </cell>
          <cell r="E2426">
            <v>0</v>
          </cell>
        </row>
        <row r="2427">
          <cell r="C2427" t="str">
            <v xml:space="preserve">Число пролеченных больных (законченных случаев) по счетам оплаченным и принятым к оплате </v>
          </cell>
          <cell r="D2427" t="str">
            <v>2013 год</v>
          </cell>
          <cell r="E2427">
            <v>0</v>
          </cell>
        </row>
        <row r="2428">
          <cell r="D2428" t="str">
            <v>Утв-но в ТПГГ на 2014 год</v>
          </cell>
          <cell r="E2428">
            <v>0</v>
          </cell>
        </row>
        <row r="2429">
          <cell r="D2429" t="str">
            <v>4 месяца 2014 года</v>
          </cell>
          <cell r="E2429">
            <v>0</v>
          </cell>
        </row>
        <row r="2430">
          <cell r="D2430" t="str">
            <v>заявка на 2015 год</v>
          </cell>
          <cell r="E2430">
            <v>0</v>
          </cell>
        </row>
        <row r="2431">
          <cell r="C2431" t="str">
            <v>Среднегодовая занятость койки по статистическим данным (дней)</v>
          </cell>
          <cell r="D2431" t="str">
            <v>2013 год</v>
          </cell>
          <cell r="E2431">
            <v>0</v>
          </cell>
        </row>
        <row r="2432">
          <cell r="D2432" t="str">
            <v>4 месяца 2014 года</v>
          </cell>
          <cell r="E2432">
            <v>0</v>
          </cell>
        </row>
        <row r="2433">
          <cell r="D2433" t="str">
            <v>заявка на 2015 год</v>
          </cell>
          <cell r="E2433">
            <v>0</v>
          </cell>
        </row>
        <row r="2434">
          <cell r="C2434" t="str">
            <v>Среднегодовая занятость койки по счетам оплаченным и принятым к оплате (дней)</v>
          </cell>
          <cell r="D2434" t="str">
            <v>2013 год</v>
          </cell>
          <cell r="E2434">
            <v>0</v>
          </cell>
        </row>
        <row r="2435">
          <cell r="D2435" t="str">
            <v>4 месяца 2014 года</v>
          </cell>
          <cell r="E2435">
            <v>0</v>
          </cell>
        </row>
        <row r="2436">
          <cell r="D2436" t="str">
            <v>заявка на 2015 год</v>
          </cell>
          <cell r="E2436">
            <v>0</v>
          </cell>
        </row>
        <row r="2437">
          <cell r="E2437">
            <v>0</v>
          </cell>
        </row>
        <row r="2438">
          <cell r="C2438" t="str">
            <v>Средняя длительность пребывания 1-ого больного по статистическим данным  (дней)</v>
          </cell>
          <cell r="D2438" t="str">
            <v>2013 год</v>
          </cell>
          <cell r="E2438">
            <v>0</v>
          </cell>
        </row>
        <row r="2439">
          <cell r="D2439" t="str">
            <v>4 месяца 2014 года</v>
          </cell>
          <cell r="E2439">
            <v>0</v>
          </cell>
        </row>
        <row r="2440">
          <cell r="D2440" t="str">
            <v>заявка на 2015 год</v>
          </cell>
          <cell r="E2440">
            <v>0</v>
          </cell>
        </row>
        <row r="2441">
          <cell r="C2441" t="str">
            <v>Средняя длительность пребывания 1-ого больного по счетам оплаченным и принятым к оплате (дней)</v>
          </cell>
          <cell r="D2441" t="str">
            <v>2013 год</v>
          </cell>
          <cell r="E2441">
            <v>0</v>
          </cell>
        </row>
        <row r="2442">
          <cell r="D2442" t="str">
            <v>4 месяца 2014 года</v>
          </cell>
          <cell r="E2442">
            <v>0</v>
          </cell>
        </row>
        <row r="2443">
          <cell r="D2443" t="str">
            <v>заявка на 2015 год</v>
          </cell>
          <cell r="E2443">
            <v>0</v>
          </cell>
        </row>
        <row r="2444">
          <cell r="C2444" t="str">
            <v>Среднегодовое количество коек круглосуточного пребывания</v>
          </cell>
          <cell r="D2444" t="str">
            <v>2013 год</v>
          </cell>
          <cell r="E2444">
            <v>104</v>
          </cell>
        </row>
        <row r="2445">
          <cell r="D2445" t="str">
            <v>4 месяца 2014 года</v>
          </cell>
          <cell r="E2445">
            <v>109</v>
          </cell>
        </row>
        <row r="2446">
          <cell r="D2446" t="str">
            <v>заявка на 2015 год</v>
          </cell>
          <cell r="E2446">
            <v>109</v>
          </cell>
        </row>
        <row r="2447">
          <cell r="C2447" t="str">
            <v>Число койко-дней по статистическим данным (формы 47, 62)</v>
          </cell>
          <cell r="D2447" t="str">
            <v>2013 год</v>
          </cell>
          <cell r="E2447">
            <v>39060</v>
          </cell>
        </row>
        <row r="2448">
          <cell r="D2448" t="str">
            <v>4 месяца 2014 года</v>
          </cell>
          <cell r="E2448">
            <v>13160</v>
          </cell>
        </row>
        <row r="2449">
          <cell r="D2449" t="str">
            <v>заявка на 2015 год</v>
          </cell>
          <cell r="E2449">
            <v>35018</v>
          </cell>
        </row>
        <row r="2450">
          <cell r="C2450" t="str">
            <v xml:space="preserve">Число койко-дней по счетам оплаченным и принятым к оплате </v>
          </cell>
          <cell r="D2450" t="str">
            <v>2013 год</v>
          </cell>
          <cell r="E2450">
            <v>36712</v>
          </cell>
        </row>
        <row r="2451">
          <cell r="D2451" t="str">
            <v>4 месяца 2014 года</v>
          </cell>
          <cell r="E2451">
            <v>12504</v>
          </cell>
        </row>
        <row r="2452">
          <cell r="D2452" t="str">
            <v>заявка на 2015 год</v>
          </cell>
          <cell r="E2452">
            <v>34778</v>
          </cell>
        </row>
        <row r="2453">
          <cell r="C2453" t="str">
            <v>Число пролеченных больных (законченных случаев) по статистическим данным (формы 47, 62)</v>
          </cell>
          <cell r="D2453" t="str">
            <v>2013 год</v>
          </cell>
          <cell r="E2453">
            <v>3851</v>
          </cell>
        </row>
        <row r="2454">
          <cell r="D2454" t="str">
            <v>4 месяца 2014 года</v>
          </cell>
          <cell r="E2454">
            <v>1246</v>
          </cell>
        </row>
        <row r="2455">
          <cell r="D2455" t="str">
            <v>заявка на 2015 год</v>
          </cell>
          <cell r="E2455">
            <v>3357</v>
          </cell>
        </row>
        <row r="2456">
          <cell r="C2456" t="str">
            <v xml:space="preserve">Число пролеченных больных (законченных случаев) по счетам оплаченным и принятым к оплате </v>
          </cell>
          <cell r="D2456" t="str">
            <v>2013 год</v>
          </cell>
          <cell r="E2456">
            <v>3529</v>
          </cell>
        </row>
        <row r="2457">
          <cell r="D2457" t="str">
            <v>Утв-но в ТПГГ на 2014 год</v>
          </cell>
          <cell r="E2457">
            <v>3078</v>
          </cell>
        </row>
        <row r="2458">
          <cell r="D2458" t="str">
            <v>4 месяца 2014 года</v>
          </cell>
          <cell r="E2458">
            <v>1190</v>
          </cell>
        </row>
        <row r="2459">
          <cell r="D2459" t="str">
            <v>заявка на 2015 год</v>
          </cell>
          <cell r="E2459">
            <v>3332</v>
          </cell>
        </row>
        <row r="2460">
          <cell r="C2460" t="str">
            <v>Среднегодовая занятость койки по статистическим данным (дней)</v>
          </cell>
          <cell r="D2460" t="str">
            <v>2013 год</v>
          </cell>
          <cell r="E2460">
            <v>736.3</v>
          </cell>
        </row>
        <row r="2461">
          <cell r="D2461" t="str">
            <v>4 месяца 2014 года</v>
          </cell>
          <cell r="E2461">
            <v>252.39999999999998</v>
          </cell>
        </row>
        <row r="2462">
          <cell r="D2462" t="str">
            <v>заявка на 2015 год</v>
          </cell>
          <cell r="E2462">
            <v>655.7</v>
          </cell>
        </row>
        <row r="2463">
          <cell r="C2463" t="str">
            <v>Среднегодовая занятость койки по счетам оплаченным и принятым к оплате (дней)</v>
          </cell>
          <cell r="D2463" t="str">
            <v>2013 год</v>
          </cell>
          <cell r="E2463">
            <v>684.2</v>
          </cell>
        </row>
        <row r="2464">
          <cell r="D2464" t="str">
            <v>4 месяца 2014 года</v>
          </cell>
          <cell r="E2464">
            <v>238.2</v>
          </cell>
        </row>
        <row r="2465">
          <cell r="D2465" t="str">
            <v>заявка на 2015 год</v>
          </cell>
          <cell r="E2465">
            <v>653.29999999999995</v>
          </cell>
        </row>
        <row r="2466">
          <cell r="E2466">
            <v>0</v>
          </cell>
        </row>
        <row r="2467">
          <cell r="C2467" t="str">
            <v>Средняя длительность пребывания 1-ого больного по статистическим данным  (дней)</v>
          </cell>
          <cell r="D2467" t="str">
            <v>2013 год</v>
          </cell>
          <cell r="E2467">
            <v>0</v>
          </cell>
        </row>
        <row r="2468">
          <cell r="D2468" t="str">
            <v>4 месяца 2014 года</v>
          </cell>
          <cell r="E2468">
            <v>0</v>
          </cell>
        </row>
        <row r="2469">
          <cell r="D2469" t="str">
            <v>заявка на 2015 год</v>
          </cell>
          <cell r="E2469">
            <v>0</v>
          </cell>
        </row>
        <row r="2470">
          <cell r="C2470" t="str">
            <v>Средняя длительность пребывания 1-ого больного по счетам оплаченным и принятым к оплате (дней)</v>
          </cell>
          <cell r="D2470" t="str">
            <v>2013 год</v>
          </cell>
          <cell r="E2470">
            <v>0</v>
          </cell>
        </row>
        <row r="2471">
          <cell r="D2471" t="str">
            <v>4 месяца 2014 года</v>
          </cell>
          <cell r="E2471">
            <v>0</v>
          </cell>
        </row>
        <row r="2472">
          <cell r="D2472" t="str">
            <v>заявка на 2015 год</v>
          </cell>
          <cell r="E2472">
            <v>0</v>
          </cell>
        </row>
        <row r="2473">
          <cell r="C2473" t="str">
            <v>Среднегодовое количество коек круглосуточного пребывания</v>
          </cell>
          <cell r="D2473" t="str">
            <v>2013 год</v>
          </cell>
          <cell r="E2473">
            <v>34</v>
          </cell>
        </row>
        <row r="2474">
          <cell r="D2474" t="str">
            <v>4 месяца 2014 года</v>
          </cell>
          <cell r="E2474">
            <v>48</v>
          </cell>
        </row>
        <row r="2475">
          <cell r="D2475" t="str">
            <v>заявка на 2015 год</v>
          </cell>
          <cell r="E2475">
            <v>48</v>
          </cell>
        </row>
        <row r="2476">
          <cell r="C2476" t="str">
            <v>Число койко-дней по статистическим данным (формы 47, 62)</v>
          </cell>
          <cell r="D2476" t="str">
            <v>2013 год</v>
          </cell>
          <cell r="E2476">
            <v>12973</v>
          </cell>
        </row>
        <row r="2477">
          <cell r="D2477" t="str">
            <v>4 месяца 2014 года</v>
          </cell>
          <cell r="E2477">
            <v>5363</v>
          </cell>
        </row>
        <row r="2478">
          <cell r="D2478" t="str">
            <v>заявка на 2015 год</v>
          </cell>
          <cell r="E2478">
            <v>16117</v>
          </cell>
        </row>
        <row r="2479">
          <cell r="C2479" t="str">
            <v xml:space="preserve">Число койко-дней по счетам оплаченным и принятым к оплате </v>
          </cell>
          <cell r="D2479" t="str">
            <v>2013 год</v>
          </cell>
          <cell r="E2479">
            <v>12973</v>
          </cell>
        </row>
        <row r="2480">
          <cell r="D2480" t="str">
            <v>4 месяца 2014 года</v>
          </cell>
          <cell r="E2480">
            <v>5363</v>
          </cell>
        </row>
        <row r="2481">
          <cell r="D2481" t="str">
            <v>заявка на 2015 год</v>
          </cell>
          <cell r="E2481">
            <v>16117</v>
          </cell>
        </row>
        <row r="2482">
          <cell r="C2482" t="str">
            <v>Число пролеченных больных (законченных случаев) по статистическим данным (формы 47, 62)</v>
          </cell>
          <cell r="D2482" t="str">
            <v>2013 год</v>
          </cell>
          <cell r="E2482">
            <v>1072</v>
          </cell>
        </row>
        <row r="2483">
          <cell r="D2483" t="str">
            <v>4 месяца 2014 года</v>
          </cell>
          <cell r="E2483">
            <v>482</v>
          </cell>
        </row>
        <row r="2484">
          <cell r="D2484" t="str">
            <v>заявка на 2015 год</v>
          </cell>
          <cell r="E2484">
            <v>1332</v>
          </cell>
        </row>
        <row r="2485">
          <cell r="C2485" t="str">
            <v xml:space="preserve">Число пролеченных больных (законченных случаев) по счетам оплаченным и принятым к оплате </v>
          </cell>
          <cell r="D2485" t="str">
            <v>2013 год</v>
          </cell>
          <cell r="E2485">
            <v>1072</v>
          </cell>
        </row>
        <row r="2486">
          <cell r="D2486" t="str">
            <v>Утв-но в ТПГГ на 2014 год</v>
          </cell>
          <cell r="E2486">
            <v>1332</v>
          </cell>
        </row>
        <row r="2487">
          <cell r="D2487" t="str">
            <v>4 месяца 2014 года</v>
          </cell>
          <cell r="E2487">
            <v>482</v>
          </cell>
        </row>
        <row r="2488">
          <cell r="D2488" t="str">
            <v>заявка на 2015 год</v>
          </cell>
          <cell r="E2488">
            <v>1332</v>
          </cell>
        </row>
        <row r="2489">
          <cell r="C2489" t="str">
            <v>Среднегодовая занятость койки по статистическим данным (дней)</v>
          </cell>
          <cell r="D2489" t="str">
            <v>2013 год</v>
          </cell>
          <cell r="E2489">
            <v>381.6</v>
          </cell>
        </row>
        <row r="2490">
          <cell r="D2490" t="str">
            <v>4 месяца 2014 года</v>
          </cell>
          <cell r="E2490">
            <v>111.7</v>
          </cell>
        </row>
        <row r="2491">
          <cell r="D2491" t="str">
            <v>заявка на 2015 год</v>
          </cell>
          <cell r="E2491">
            <v>335.8</v>
          </cell>
        </row>
        <row r="2492">
          <cell r="C2492" t="str">
            <v>Среднегодовая занятость койки по счетам оплаченным и принятым к оплате (дней)</v>
          </cell>
          <cell r="D2492" t="str">
            <v>2013 год</v>
          </cell>
          <cell r="E2492">
            <v>381.6</v>
          </cell>
        </row>
        <row r="2493">
          <cell r="D2493" t="str">
            <v>4 месяца 2014 года</v>
          </cell>
          <cell r="E2493">
            <v>111.7</v>
          </cell>
        </row>
        <row r="2494">
          <cell r="D2494" t="str">
            <v>заявка на 2015 год</v>
          </cell>
          <cell r="E2494">
            <v>335.8</v>
          </cell>
        </row>
        <row r="2495">
          <cell r="E2495">
            <v>0</v>
          </cell>
        </row>
        <row r="2496">
          <cell r="C2496" t="str">
            <v>Средняя длительность пребывания 1-ого больного по статистическим данным  (дней)</v>
          </cell>
          <cell r="D2496" t="str">
            <v>2013 год</v>
          </cell>
          <cell r="E2496">
            <v>12.1</v>
          </cell>
        </row>
        <row r="2497">
          <cell r="D2497" t="str">
            <v>4 месяца 2014 года</v>
          </cell>
          <cell r="E2497">
            <v>11.1</v>
          </cell>
        </row>
        <row r="2498">
          <cell r="D2498" t="str">
            <v>заявка на 2015 год</v>
          </cell>
          <cell r="E2498">
            <v>12.1</v>
          </cell>
        </row>
        <row r="2499">
          <cell r="C2499" t="str">
            <v>Средняя длительность пребывания 1-ого больного по счетам оплаченным и принятым к оплате (дней)</v>
          </cell>
          <cell r="D2499" t="str">
            <v>2013 год</v>
          </cell>
          <cell r="E2499">
            <v>12.1</v>
          </cell>
        </row>
        <row r="2500">
          <cell r="D2500" t="str">
            <v>4 месяца 2014 года</v>
          </cell>
          <cell r="E2500">
            <v>11.1</v>
          </cell>
        </row>
        <row r="2501">
          <cell r="D2501" t="str">
            <v>заявка на 2015 год</v>
          </cell>
          <cell r="E2501">
            <v>12.1</v>
          </cell>
        </row>
        <row r="2502">
          <cell r="C2502" t="str">
            <v>Среднегодовое количество коек круглосуточного пребывания</v>
          </cell>
          <cell r="D2502" t="str">
            <v>2013 год</v>
          </cell>
          <cell r="E2502">
            <v>5</v>
          </cell>
        </row>
        <row r="2503">
          <cell r="D2503" t="str">
            <v>4 месяца 2014 года</v>
          </cell>
          <cell r="E2503">
            <v>30</v>
          </cell>
        </row>
        <row r="2504">
          <cell r="D2504" t="str">
            <v>заявка на 2015 год</v>
          </cell>
          <cell r="E2504">
            <v>10</v>
          </cell>
        </row>
        <row r="2505">
          <cell r="C2505" t="str">
            <v>Число койко-дней по статистическим данным (формы 47, 62)</v>
          </cell>
          <cell r="D2505" t="str">
            <v>2013 год</v>
          </cell>
          <cell r="E2505">
            <v>1442</v>
          </cell>
        </row>
        <row r="2506">
          <cell r="D2506" t="str">
            <v>4 месяца 2014 года</v>
          </cell>
          <cell r="E2506">
            <v>2161</v>
          </cell>
        </row>
        <row r="2507">
          <cell r="D2507" t="str">
            <v>заявка на 2015 год</v>
          </cell>
          <cell r="E2507">
            <v>3000</v>
          </cell>
        </row>
        <row r="2508">
          <cell r="C2508" t="str">
            <v xml:space="preserve">Число койко-дней по счетам оплаченным и принятым к оплате </v>
          </cell>
          <cell r="D2508" t="str">
            <v>2013 год</v>
          </cell>
          <cell r="E2508">
            <v>1442</v>
          </cell>
        </row>
        <row r="2509">
          <cell r="D2509" t="str">
            <v>4 месяца 2014 года</v>
          </cell>
          <cell r="E2509">
            <v>2161</v>
          </cell>
        </row>
        <row r="2510">
          <cell r="D2510" t="str">
            <v>заявка на 2015 год</v>
          </cell>
          <cell r="E2510">
            <v>3000</v>
          </cell>
        </row>
        <row r="2511">
          <cell r="C2511" t="str">
            <v>Число пролеченных больных (законченных случаев) по статистическим данным (формы 47, 62)</v>
          </cell>
          <cell r="D2511" t="str">
            <v>2013 год</v>
          </cell>
          <cell r="E2511">
            <v>134</v>
          </cell>
        </row>
        <row r="2512">
          <cell r="D2512" t="str">
            <v>4 месяца 2014 года</v>
          </cell>
          <cell r="E2512">
            <v>246</v>
          </cell>
        </row>
        <row r="2513">
          <cell r="D2513" t="str">
            <v>заявка на 2015 год</v>
          </cell>
          <cell r="E2513">
            <v>375</v>
          </cell>
        </row>
        <row r="2514">
          <cell r="C2514" t="str">
            <v xml:space="preserve">Число пролеченных больных (законченных случаев) по счетам оплаченным и принятым к оплате </v>
          </cell>
          <cell r="D2514" t="str">
            <v>2013 год</v>
          </cell>
          <cell r="E2514">
            <v>134</v>
          </cell>
        </row>
        <row r="2515">
          <cell r="D2515" t="str">
            <v>Утв-но в ТПГГ на 2014 год</v>
          </cell>
          <cell r="E2515">
            <v>1115</v>
          </cell>
        </row>
        <row r="2516">
          <cell r="D2516" t="str">
            <v>4 месяца 2014 года</v>
          </cell>
          <cell r="E2516">
            <v>246</v>
          </cell>
        </row>
        <row r="2517">
          <cell r="D2517" t="str">
            <v>заявка на 2015 год</v>
          </cell>
          <cell r="E2517">
            <v>375</v>
          </cell>
        </row>
        <row r="2518">
          <cell r="C2518" t="str">
            <v>Среднегодовая занятость койки по статистическим данным (дней)</v>
          </cell>
          <cell r="D2518" t="str">
            <v>2013 год</v>
          </cell>
          <cell r="E2518">
            <v>288.39999999999998</v>
          </cell>
        </row>
        <row r="2519">
          <cell r="D2519" t="str">
            <v>4 месяца 2014 года</v>
          </cell>
          <cell r="E2519">
            <v>72</v>
          </cell>
        </row>
        <row r="2520">
          <cell r="D2520" t="str">
            <v>заявка на 2015 год</v>
          </cell>
          <cell r="E2520">
            <v>300</v>
          </cell>
        </row>
        <row r="2521">
          <cell r="C2521" t="str">
            <v>Среднегодовая занятость койки по счетам оплаченным и принятым к оплате (дней)</v>
          </cell>
          <cell r="D2521" t="str">
            <v>2013 год</v>
          </cell>
          <cell r="E2521">
            <v>288.39999999999998</v>
          </cell>
        </row>
        <row r="2522">
          <cell r="D2522" t="str">
            <v>4 месяца 2014 года</v>
          </cell>
          <cell r="E2522">
            <v>72</v>
          </cell>
        </row>
        <row r="2523">
          <cell r="D2523" t="str">
            <v>заявка на 2015 год</v>
          </cell>
          <cell r="E2523">
            <v>300</v>
          </cell>
        </row>
        <row r="2524">
          <cell r="E2524">
            <v>0</v>
          </cell>
        </row>
        <row r="2525">
          <cell r="C2525" t="str">
            <v>Средняя длительность пребывания 1-ого больного по статистическим данным  (дней)</v>
          </cell>
          <cell r="D2525" t="str">
            <v>2013 год</v>
          </cell>
          <cell r="E2525">
            <v>10.8</v>
          </cell>
        </row>
        <row r="2526">
          <cell r="D2526" t="str">
            <v>4 месяца 2014 года</v>
          </cell>
          <cell r="E2526">
            <v>8.8000000000000007</v>
          </cell>
        </row>
        <row r="2527">
          <cell r="D2527" t="str">
            <v>заявка на 2015 год</v>
          </cell>
          <cell r="E2527">
            <v>8</v>
          </cell>
        </row>
        <row r="2528">
          <cell r="C2528" t="str">
            <v>Средняя длительность пребывания 1-ого больного по счетам оплаченным и принятым к оплате (дней)</v>
          </cell>
          <cell r="D2528" t="str">
            <v>2013 год</v>
          </cell>
          <cell r="E2528">
            <v>10.8</v>
          </cell>
        </row>
        <row r="2529">
          <cell r="D2529" t="str">
            <v>4 месяца 2014 года</v>
          </cell>
          <cell r="E2529">
            <v>8.8000000000000007</v>
          </cell>
        </row>
        <row r="2530">
          <cell r="D2530" t="str">
            <v>заявка на 2015 год</v>
          </cell>
          <cell r="E2530">
            <v>8</v>
          </cell>
        </row>
        <row r="2531">
          <cell r="C2531" t="str">
            <v>Среднегодовое количество коек круглосуточного пребывания</v>
          </cell>
          <cell r="D2531" t="str">
            <v>2013 год</v>
          </cell>
          <cell r="E2531">
            <v>0</v>
          </cell>
        </row>
        <row r="2532">
          <cell r="D2532" t="str">
            <v>4 месяца 2014 года</v>
          </cell>
          <cell r="E2532">
            <v>0</v>
          </cell>
        </row>
        <row r="2533">
          <cell r="D2533" t="str">
            <v>заявка на 2015 год</v>
          </cell>
          <cell r="E2533">
            <v>0</v>
          </cell>
        </row>
        <row r="2534">
          <cell r="C2534" t="str">
            <v>Число койко-дней по статистическим данным (формы 47, 62)</v>
          </cell>
          <cell r="D2534" t="str">
            <v>2013 год</v>
          </cell>
          <cell r="E2534">
            <v>0</v>
          </cell>
        </row>
        <row r="2535">
          <cell r="D2535" t="str">
            <v>4 месяца 2014 года</v>
          </cell>
          <cell r="E2535">
            <v>0</v>
          </cell>
        </row>
        <row r="2536">
          <cell r="D2536" t="str">
            <v>заявка на 2015 год</v>
          </cell>
          <cell r="E2536">
            <v>0</v>
          </cell>
        </row>
        <row r="2537">
          <cell r="C2537" t="str">
            <v xml:space="preserve">Число койко-дней по счетам оплаченным и принятым к оплате </v>
          </cell>
          <cell r="D2537" t="str">
            <v>2013 год</v>
          </cell>
          <cell r="E2537">
            <v>0</v>
          </cell>
        </row>
        <row r="2538">
          <cell r="D2538" t="str">
            <v>4 месяца 2014 года</v>
          </cell>
          <cell r="E2538">
            <v>0</v>
          </cell>
        </row>
        <row r="2539">
          <cell r="D2539" t="str">
            <v>заявка на 2015 год</v>
          </cell>
          <cell r="E2539">
            <v>0</v>
          </cell>
        </row>
        <row r="2540">
          <cell r="C2540" t="str">
            <v>Число пролеченных больных (законченных случаев) по статистическим данным (формы 47, 62)</v>
          </cell>
          <cell r="D2540" t="str">
            <v>2013 год</v>
          </cell>
          <cell r="E2540">
            <v>0</v>
          </cell>
        </row>
        <row r="2541">
          <cell r="D2541" t="str">
            <v>4 месяца 2014 года</v>
          </cell>
          <cell r="E2541">
            <v>0</v>
          </cell>
        </row>
        <row r="2542">
          <cell r="D2542" t="str">
            <v>заявка на 2015 год</v>
          </cell>
          <cell r="E2542">
            <v>0</v>
          </cell>
        </row>
        <row r="2543">
          <cell r="C2543" t="str">
            <v xml:space="preserve">Число пролеченных больных (законченных случаев) по счетам оплаченным и принятым к оплате </v>
          </cell>
          <cell r="D2543" t="str">
            <v>2013 год</v>
          </cell>
          <cell r="E2543">
            <v>0</v>
          </cell>
        </row>
        <row r="2544">
          <cell r="D2544" t="str">
            <v>Утв-но в ТПГГ на 2014 год</v>
          </cell>
          <cell r="E2544">
            <v>0</v>
          </cell>
        </row>
        <row r="2545">
          <cell r="D2545" t="str">
            <v>4 месяца 2014 года</v>
          </cell>
          <cell r="E2545">
            <v>0</v>
          </cell>
        </row>
        <row r="2546">
          <cell r="D2546" t="str">
            <v>заявка на 2015 год</v>
          </cell>
          <cell r="E2546">
            <v>0</v>
          </cell>
        </row>
        <row r="2547">
          <cell r="C2547" t="str">
            <v>Среднегодовая занятость койки по статистическим данным (дней)</v>
          </cell>
          <cell r="D2547" t="str">
            <v>2013 год</v>
          </cell>
          <cell r="E2547">
            <v>0</v>
          </cell>
        </row>
        <row r="2548">
          <cell r="D2548" t="str">
            <v>4 месяца 2014 года</v>
          </cell>
          <cell r="E2548">
            <v>0</v>
          </cell>
        </row>
        <row r="2549">
          <cell r="D2549" t="str">
            <v>заявка на 2015 год</v>
          </cell>
          <cell r="E2549">
            <v>0</v>
          </cell>
        </row>
        <row r="2550">
          <cell r="C2550" t="str">
            <v>Среднегодовая занятость койки по счетам оплаченным и принятым к оплате (дней)</v>
          </cell>
          <cell r="D2550" t="str">
            <v>2013 год</v>
          </cell>
          <cell r="E2550">
            <v>0</v>
          </cell>
        </row>
        <row r="2551">
          <cell r="D2551" t="str">
            <v>4 месяца 2014 года</v>
          </cell>
          <cell r="E2551">
            <v>0</v>
          </cell>
        </row>
        <row r="2552">
          <cell r="D2552" t="str">
            <v>заявка на 2015 год</v>
          </cell>
          <cell r="E2552">
            <v>0</v>
          </cell>
        </row>
        <row r="2553">
          <cell r="E2553">
            <v>0</v>
          </cell>
        </row>
        <row r="2554">
          <cell r="C2554" t="str">
            <v>Средняя длительность пребывания 1-ого больного по статистическим данным  (дней)</v>
          </cell>
          <cell r="D2554" t="str">
            <v>2013 год</v>
          </cell>
          <cell r="E2554">
            <v>0</v>
          </cell>
        </row>
        <row r="2555">
          <cell r="D2555" t="str">
            <v>4 месяца 2014 года</v>
          </cell>
          <cell r="E2555">
            <v>0</v>
          </cell>
        </row>
        <row r="2556">
          <cell r="D2556" t="str">
            <v>заявка на 2015 год</v>
          </cell>
          <cell r="E2556">
            <v>0</v>
          </cell>
        </row>
        <row r="2557">
          <cell r="C2557" t="str">
            <v>Средняя длительность пребывания 1-ого больного по счетам оплаченным и принятым к оплате (дней)</v>
          </cell>
          <cell r="D2557" t="str">
            <v>2013 год</v>
          </cell>
          <cell r="E2557">
            <v>0</v>
          </cell>
        </row>
        <row r="2558">
          <cell r="D2558" t="str">
            <v>4 месяца 2014 года</v>
          </cell>
          <cell r="E2558">
            <v>0</v>
          </cell>
        </row>
        <row r="2559">
          <cell r="D2559" t="str">
            <v>заявка на 2015 год</v>
          </cell>
          <cell r="E2559">
            <v>0</v>
          </cell>
        </row>
        <row r="2560">
          <cell r="C2560" t="str">
            <v>Среднегодовое количество коек круглосуточного пребывания</v>
          </cell>
          <cell r="D2560" t="str">
            <v>2013 год</v>
          </cell>
          <cell r="E2560">
            <v>0</v>
          </cell>
        </row>
        <row r="2561">
          <cell r="D2561" t="str">
            <v>4 месяца 2014 года</v>
          </cell>
          <cell r="E2561">
            <v>0</v>
          </cell>
        </row>
        <row r="2562">
          <cell r="D2562" t="str">
            <v>заявка на 2015 год</v>
          </cell>
          <cell r="E2562">
            <v>0</v>
          </cell>
        </row>
        <row r="2563">
          <cell r="C2563" t="str">
            <v>Число койко-дней по статистическим данным (формы 47, 62)</v>
          </cell>
          <cell r="D2563" t="str">
            <v>2013 год</v>
          </cell>
          <cell r="E2563">
            <v>0</v>
          </cell>
        </row>
        <row r="2564">
          <cell r="D2564" t="str">
            <v>4 месяца 2014 года</v>
          </cell>
          <cell r="E2564">
            <v>0</v>
          </cell>
        </row>
        <row r="2565">
          <cell r="D2565" t="str">
            <v>заявка на 2015 год</v>
          </cell>
          <cell r="E2565">
            <v>0</v>
          </cell>
        </row>
        <row r="2566">
          <cell r="C2566" t="str">
            <v xml:space="preserve">Число койко-дней по счетам оплаченным и принятым к оплате </v>
          </cell>
          <cell r="D2566" t="str">
            <v>2013 год</v>
          </cell>
          <cell r="E2566">
            <v>0</v>
          </cell>
        </row>
        <row r="2567">
          <cell r="D2567" t="str">
            <v>4 месяца 2014 года</v>
          </cell>
          <cell r="E2567">
            <v>0</v>
          </cell>
        </row>
        <row r="2568">
          <cell r="D2568" t="str">
            <v>заявка на 2015 год</v>
          </cell>
          <cell r="E2568">
            <v>0</v>
          </cell>
        </row>
        <row r="2569">
          <cell r="C2569" t="str">
            <v>Число пролеченных больных (законченных случаев) по статистическим данным (формы 47, 62)</v>
          </cell>
          <cell r="D2569" t="str">
            <v>2013 год</v>
          </cell>
          <cell r="E2569">
            <v>0</v>
          </cell>
        </row>
        <row r="2570">
          <cell r="D2570" t="str">
            <v>4 месяца 2014 года</v>
          </cell>
          <cell r="E2570">
            <v>0</v>
          </cell>
        </row>
        <row r="2571">
          <cell r="D2571" t="str">
            <v>заявка на 2015 год</v>
          </cell>
          <cell r="E2571">
            <v>0</v>
          </cell>
        </row>
        <row r="2572">
          <cell r="C2572" t="str">
            <v xml:space="preserve">Число пролеченных больных (законченных случаев) по счетам оплаченным и принятым к оплате </v>
          </cell>
          <cell r="D2572" t="str">
            <v>2013 год</v>
          </cell>
          <cell r="E2572">
            <v>0</v>
          </cell>
        </row>
        <row r="2573">
          <cell r="D2573" t="str">
            <v>Утв-но в ТПГГ на 2014 год</v>
          </cell>
          <cell r="E2573">
            <v>0</v>
          </cell>
        </row>
        <row r="2574">
          <cell r="D2574" t="str">
            <v>4 месяца 2014 года</v>
          </cell>
          <cell r="E2574">
            <v>0</v>
          </cell>
        </row>
        <row r="2575">
          <cell r="D2575" t="str">
            <v>заявка на 2015 год</v>
          </cell>
          <cell r="E2575">
            <v>0</v>
          </cell>
        </row>
        <row r="2576">
          <cell r="C2576" t="str">
            <v>Среднегодовая занятость койки по статистическим данным (дней)</v>
          </cell>
          <cell r="D2576" t="str">
            <v>2013 год</v>
          </cell>
          <cell r="E2576">
            <v>0</v>
          </cell>
        </row>
        <row r="2577">
          <cell r="D2577" t="str">
            <v>4 месяца 2014 года</v>
          </cell>
          <cell r="E2577">
            <v>0</v>
          </cell>
        </row>
        <row r="2578">
          <cell r="D2578" t="str">
            <v>заявка на 2015 год</v>
          </cell>
          <cell r="E2578">
            <v>0</v>
          </cell>
        </row>
        <row r="2579">
          <cell r="C2579" t="str">
            <v>Среднегодовая занятость койки по счетам оплаченным и принятым к оплате (дней)</v>
          </cell>
          <cell r="D2579" t="str">
            <v>2013 год</v>
          </cell>
          <cell r="E2579">
            <v>0</v>
          </cell>
        </row>
        <row r="2580">
          <cell r="D2580" t="str">
            <v>4 месяца 2014 года</v>
          </cell>
          <cell r="E2580">
            <v>0</v>
          </cell>
        </row>
        <row r="2581">
          <cell r="D2581" t="str">
            <v>заявка на 2015 год</v>
          </cell>
          <cell r="E2581">
            <v>0</v>
          </cell>
        </row>
        <row r="2582">
          <cell r="E2582">
            <v>0</v>
          </cell>
        </row>
        <row r="2583">
          <cell r="C2583" t="str">
            <v>Средняя длительность пребывания 1-ого больного по статистическим данным  (дней)</v>
          </cell>
          <cell r="D2583" t="str">
            <v>2013 год</v>
          </cell>
          <cell r="E2583">
            <v>0</v>
          </cell>
        </row>
        <row r="2584">
          <cell r="D2584" t="str">
            <v>4 месяца 2014 года</v>
          </cell>
          <cell r="E2584">
            <v>0</v>
          </cell>
        </row>
        <row r="2585">
          <cell r="D2585" t="str">
            <v>заявка на 2015 год</v>
          </cell>
          <cell r="E2585">
            <v>0</v>
          </cell>
        </row>
        <row r="2586">
          <cell r="C2586" t="str">
            <v>Средняя длительность пребывания 1-ого больного по счетам оплаченным и принятым к оплате (дней)</v>
          </cell>
          <cell r="D2586" t="str">
            <v>2013 год</v>
          </cell>
          <cell r="E2586">
            <v>0</v>
          </cell>
        </row>
        <row r="2587">
          <cell r="D2587" t="str">
            <v>4 месяца 2014 года</v>
          </cell>
          <cell r="E2587">
            <v>0</v>
          </cell>
        </row>
        <row r="2588">
          <cell r="D2588" t="str">
            <v>заявка на 2015 год</v>
          </cell>
          <cell r="E2588">
            <v>0</v>
          </cell>
        </row>
        <row r="2589">
          <cell r="C2589" t="str">
            <v>Среднегодовое количество коек круглосуточного пребывания</v>
          </cell>
          <cell r="D2589" t="str">
            <v>2013 год</v>
          </cell>
        </row>
        <row r="2590">
          <cell r="D2590" t="str">
            <v>4 месяца 2014 года</v>
          </cell>
        </row>
        <row r="2591">
          <cell r="D2591" t="str">
            <v>заявка на 2015 год</v>
          </cell>
        </row>
        <row r="2592">
          <cell r="C2592" t="str">
            <v>Число койко-дней по статистическим данным (формы 47, 62)</v>
          </cell>
          <cell r="D2592" t="str">
            <v>2013 год</v>
          </cell>
        </row>
        <row r="2593">
          <cell r="D2593" t="str">
            <v>4 месяца 2014 года</v>
          </cell>
        </row>
        <row r="2594">
          <cell r="D2594" t="str">
            <v>заявка на 2015 год</v>
          </cell>
        </row>
        <row r="2595">
          <cell r="C2595" t="str">
            <v xml:space="preserve">Число койко-дней по счетам оплаченным и принятым к оплате </v>
          </cell>
          <cell r="D2595" t="str">
            <v>2013 год</v>
          </cell>
        </row>
        <row r="2596">
          <cell r="D2596" t="str">
            <v>4 месяца 2014 года</v>
          </cell>
        </row>
        <row r="2597">
          <cell r="D2597" t="str">
            <v>заявка на 2015 год</v>
          </cell>
        </row>
        <row r="2598">
          <cell r="C2598" t="str">
            <v>Число пролеченных больных (законченных случаев) по статистическим данным (формы 47, 62)</v>
          </cell>
          <cell r="D2598" t="str">
            <v>2013 год</v>
          </cell>
        </row>
        <row r="2599">
          <cell r="D2599" t="str">
            <v>4 месяца 2014 года</v>
          </cell>
        </row>
        <row r="2600">
          <cell r="D2600" t="str">
            <v>заявка на 2015 год</v>
          </cell>
        </row>
        <row r="2601">
          <cell r="C2601" t="str">
            <v xml:space="preserve">Число пролеченных больных (законченных случаев) по счетам оплаченным и принятым к оплате </v>
          </cell>
          <cell r="D2601" t="str">
            <v>2013 год</v>
          </cell>
        </row>
        <row r="2602">
          <cell r="D2602" t="str">
            <v>Утв-но в ТПГГ на 2014 год</v>
          </cell>
        </row>
        <row r="2603">
          <cell r="D2603" t="str">
            <v>4 месяца 2014 года</v>
          </cell>
        </row>
        <row r="2604">
          <cell r="D2604" t="str">
            <v>заявка на 2015 год</v>
          </cell>
        </row>
        <row r="2605">
          <cell r="C2605" t="str">
            <v>Среднегодовая занятость койки по статистическим данным (дней)</v>
          </cell>
          <cell r="D2605" t="str">
            <v>2013 год</v>
          </cell>
          <cell r="E2605">
            <v>0</v>
          </cell>
        </row>
        <row r="2606">
          <cell r="D2606" t="str">
            <v>4 месяца 2014 года</v>
          </cell>
          <cell r="E2606">
            <v>0</v>
          </cell>
        </row>
        <row r="2607">
          <cell r="D2607" t="str">
            <v>заявка на 2015 год</v>
          </cell>
          <cell r="E2607">
            <v>0</v>
          </cell>
        </row>
        <row r="2608">
          <cell r="C2608" t="str">
            <v>Среднегодовая занятость койки по счетам оплаченным и принятым к оплате (дней)</v>
          </cell>
          <cell r="D2608" t="str">
            <v>2013 год</v>
          </cell>
          <cell r="E2608">
            <v>0</v>
          </cell>
        </row>
        <row r="2609">
          <cell r="D2609" t="str">
            <v>4 месяца 2014 года</v>
          </cell>
          <cell r="E2609">
            <v>0</v>
          </cell>
        </row>
        <row r="2610">
          <cell r="D2610" t="str">
            <v>заявка на 2015 год</v>
          </cell>
          <cell r="E2610">
            <v>0</v>
          </cell>
        </row>
        <row r="2611">
          <cell r="E2611">
            <v>336</v>
          </cell>
        </row>
        <row r="2612">
          <cell r="C2612" t="str">
            <v>Средняя длительность пребывания 1-ого больного по статистическим данным  (дней)</v>
          </cell>
          <cell r="D2612" t="str">
            <v>2013 год</v>
          </cell>
          <cell r="E2612">
            <v>0</v>
          </cell>
        </row>
        <row r="2613">
          <cell r="D2613" t="str">
            <v>4 месяца 2014 года</v>
          </cell>
          <cell r="E2613">
            <v>0</v>
          </cell>
        </row>
        <row r="2614">
          <cell r="D2614" t="str">
            <v>заявка на 2015 год</v>
          </cell>
          <cell r="E2614">
            <v>0</v>
          </cell>
        </row>
        <row r="2615">
          <cell r="C2615" t="str">
            <v>Средняя длительность пребывания 1-ого больного по счетам оплаченным и принятым к оплате (дней)</v>
          </cell>
          <cell r="D2615" t="str">
            <v>2013 год</v>
          </cell>
          <cell r="E2615">
            <v>0</v>
          </cell>
        </row>
        <row r="2616">
          <cell r="D2616" t="str">
            <v>4 месяца 2014 года</v>
          </cell>
          <cell r="E2616">
            <v>0</v>
          </cell>
        </row>
        <row r="2617">
          <cell r="D2617" t="str">
            <v>заявка на 2015 год</v>
          </cell>
          <cell r="E2617">
            <v>0</v>
          </cell>
        </row>
        <row r="2618">
          <cell r="C2618" t="str">
            <v>Среднегодовое количество коек круглосуточного пребывания</v>
          </cell>
          <cell r="D2618" t="str">
            <v>2013 год</v>
          </cell>
        </row>
        <row r="2619">
          <cell r="D2619" t="str">
            <v>4 месяца 2014 года</v>
          </cell>
        </row>
        <row r="2620">
          <cell r="D2620" t="str">
            <v>заявка на 2015 год</v>
          </cell>
        </row>
        <row r="2621">
          <cell r="C2621" t="str">
            <v>Число койко-дней по статистическим данным (формы 47, 62)</v>
          </cell>
          <cell r="D2621" t="str">
            <v>2013 год</v>
          </cell>
        </row>
        <row r="2622">
          <cell r="D2622" t="str">
            <v>4 месяца 2014 года</v>
          </cell>
        </row>
        <row r="2623">
          <cell r="D2623" t="str">
            <v>заявка на 2015 год</v>
          </cell>
        </row>
        <row r="2624">
          <cell r="C2624" t="str">
            <v xml:space="preserve">Число койко-дней по счетам оплаченным и принятым к оплате </v>
          </cell>
          <cell r="D2624" t="str">
            <v>2013 год</v>
          </cell>
        </row>
        <row r="2625">
          <cell r="D2625" t="str">
            <v>4 месяца 2014 года</v>
          </cell>
        </row>
        <row r="2626">
          <cell r="D2626" t="str">
            <v>заявка на 2015 год</v>
          </cell>
        </row>
        <row r="2627">
          <cell r="C2627" t="str">
            <v>Число пролеченных больных (законченных случаев) по статистическим данным (формы 47, 62)</v>
          </cell>
          <cell r="D2627" t="str">
            <v>2013 год</v>
          </cell>
        </row>
        <row r="2628">
          <cell r="D2628" t="str">
            <v>4 месяца 2014 года</v>
          </cell>
        </row>
        <row r="2629">
          <cell r="D2629" t="str">
            <v>заявка на 2015 год</v>
          </cell>
        </row>
        <row r="2630">
          <cell r="C2630" t="str">
            <v xml:space="preserve">Число пролеченных больных (законченных случаев) по счетам оплаченным и принятым к оплате </v>
          </cell>
          <cell r="D2630" t="str">
            <v>2013 год</v>
          </cell>
        </row>
        <row r="2631">
          <cell r="D2631" t="str">
            <v>Утв-но в ТПГГ на 2014 год</v>
          </cell>
        </row>
        <row r="2632">
          <cell r="D2632" t="str">
            <v>4 месяца 2014 года</v>
          </cell>
        </row>
        <row r="2633">
          <cell r="D2633" t="str">
            <v>заявка на 2015 год</v>
          </cell>
        </row>
        <row r="2634">
          <cell r="C2634" t="str">
            <v>Среднегодовая занятость койки по статистическим данным (дней)</v>
          </cell>
          <cell r="D2634" t="str">
            <v>2013 год</v>
          </cell>
        </row>
        <row r="2635">
          <cell r="D2635" t="str">
            <v>4 месяца 2014 года</v>
          </cell>
        </row>
        <row r="2636">
          <cell r="D2636" t="str">
            <v>заявка на 2015 год</v>
          </cell>
        </row>
        <row r="2637">
          <cell r="C2637" t="str">
            <v>Среднегодовая занятость койки по счетам оплаченным и принятым к оплате (дней)</v>
          </cell>
          <cell r="D2637" t="str">
            <v>2013 год</v>
          </cell>
        </row>
        <row r="2638">
          <cell r="D2638" t="str">
            <v>4 месяца 2014 года</v>
          </cell>
        </row>
        <row r="2639">
          <cell r="D2639" t="str">
            <v>заявка на 2015 год</v>
          </cell>
        </row>
        <row r="2641">
          <cell r="C2641" t="str">
            <v>Средняя длительность пребывания 1-ого больного по статистическим данным  (дней)</v>
          </cell>
          <cell r="D2641" t="str">
            <v>2013 год</v>
          </cell>
        </row>
        <row r="2642">
          <cell r="D2642" t="str">
            <v>4 месяца 2014 года</v>
          </cell>
        </row>
        <row r="2643">
          <cell r="D2643" t="str">
            <v>заявка на 2015 год</v>
          </cell>
        </row>
        <row r="2644">
          <cell r="C2644" t="str">
            <v>Средняя длительность пребывания 1-ого больного по счетам оплаченным и принятым к оплате (дней)</v>
          </cell>
          <cell r="D2644" t="str">
            <v>2013 год</v>
          </cell>
        </row>
        <row r="2645">
          <cell r="D2645" t="str">
            <v>4 месяца 2014 года</v>
          </cell>
        </row>
        <row r="2646">
          <cell r="D2646" t="str">
            <v>заявка на 2015 год</v>
          </cell>
        </row>
        <row r="2647">
          <cell r="C2647" t="str">
            <v>Среднегодовое количество коек круглосуточного пребывания</v>
          </cell>
          <cell r="D2647" t="str">
            <v>2013 год</v>
          </cell>
          <cell r="E2647">
            <v>0</v>
          </cell>
        </row>
        <row r="2648">
          <cell r="D2648" t="str">
            <v>4 месяца 2014 года</v>
          </cell>
          <cell r="E2648">
            <v>0</v>
          </cell>
        </row>
        <row r="2649">
          <cell r="D2649" t="str">
            <v>заявка на 2015 год</v>
          </cell>
          <cell r="E2649">
            <v>0</v>
          </cell>
        </row>
        <row r="2650">
          <cell r="C2650" t="str">
            <v>Число койко-дней по статистическим данным (формы 47, 62)</v>
          </cell>
          <cell r="D2650" t="str">
            <v>2013 год</v>
          </cell>
          <cell r="E2650">
            <v>0</v>
          </cell>
        </row>
        <row r="2651">
          <cell r="D2651" t="str">
            <v>4 месяца 2014 года</v>
          </cell>
          <cell r="E2651">
            <v>0</v>
          </cell>
        </row>
        <row r="2652">
          <cell r="D2652" t="str">
            <v>заявка на 2015 год</v>
          </cell>
          <cell r="E2652">
            <v>0</v>
          </cell>
        </row>
        <row r="2653">
          <cell r="C2653" t="str">
            <v xml:space="preserve">Число койко-дней по счетам оплаченным и принятым к оплате </v>
          </cell>
          <cell r="D2653" t="str">
            <v>2013 год</v>
          </cell>
          <cell r="E2653">
            <v>0</v>
          </cell>
        </row>
        <row r="2654">
          <cell r="D2654" t="str">
            <v>4 месяца 2014 года</v>
          </cell>
          <cell r="E2654">
            <v>0</v>
          </cell>
        </row>
        <row r="2655">
          <cell r="D2655" t="str">
            <v>заявка на 2015 год</v>
          </cell>
          <cell r="E2655">
            <v>0</v>
          </cell>
        </row>
        <row r="2656">
          <cell r="C2656" t="str">
            <v>Число пролеченных больных (законченных случаев) по статистическим данным (формы 47, 62)</v>
          </cell>
          <cell r="D2656" t="str">
            <v>2013 год</v>
          </cell>
          <cell r="E2656">
            <v>0</v>
          </cell>
        </row>
        <row r="2657">
          <cell r="D2657" t="str">
            <v>4 месяца 2014 года</v>
          </cell>
          <cell r="E2657">
            <v>0</v>
          </cell>
        </row>
        <row r="2658">
          <cell r="D2658" t="str">
            <v>заявка на 2015 год</v>
          </cell>
          <cell r="E2658">
            <v>0</v>
          </cell>
        </row>
        <row r="2659">
          <cell r="C2659" t="str">
            <v xml:space="preserve">Число пролеченных больных (законченных случаев) по счетам оплаченным и принятым к оплате </v>
          </cell>
          <cell r="D2659" t="str">
            <v>2013 год</v>
          </cell>
          <cell r="E2659">
            <v>0</v>
          </cell>
        </row>
        <row r="2660">
          <cell r="D2660" t="str">
            <v>Утв-но в ТПГГ на 2014 год</v>
          </cell>
          <cell r="E2660">
            <v>0</v>
          </cell>
        </row>
        <row r="2661">
          <cell r="D2661" t="str">
            <v>4 месяца 2014 года</v>
          </cell>
          <cell r="E2661">
            <v>0</v>
          </cell>
        </row>
        <row r="2662">
          <cell r="D2662" t="str">
            <v>заявка на 2015 год</v>
          </cell>
          <cell r="E2662">
            <v>0</v>
          </cell>
        </row>
        <row r="2663">
          <cell r="C2663" t="str">
            <v>Среднегодовая занятость койки по статистическим данным (дней)</v>
          </cell>
          <cell r="D2663" t="str">
            <v>2013 год</v>
          </cell>
          <cell r="E2663">
            <v>0</v>
          </cell>
        </row>
        <row r="2664">
          <cell r="D2664" t="str">
            <v>4 месяца 2014 года</v>
          </cell>
          <cell r="E2664">
            <v>0</v>
          </cell>
        </row>
        <row r="2665">
          <cell r="D2665" t="str">
            <v>заявка на 2015 год</v>
          </cell>
          <cell r="E2665">
            <v>0</v>
          </cell>
        </row>
        <row r="2666">
          <cell r="C2666" t="str">
            <v>Среднегодовая занятость койки по счетам оплаченным и принятым к оплате (дней)</v>
          </cell>
          <cell r="D2666" t="str">
            <v>2013 год</v>
          </cell>
          <cell r="E2666">
            <v>0</v>
          </cell>
        </row>
        <row r="2667">
          <cell r="D2667" t="str">
            <v>4 месяца 2014 года</v>
          </cell>
          <cell r="E2667">
            <v>0</v>
          </cell>
        </row>
        <row r="2668">
          <cell r="D2668" t="str">
            <v>заявка на 2015 год</v>
          </cell>
          <cell r="E2668">
            <v>0</v>
          </cell>
        </row>
        <row r="2669">
          <cell r="E2669">
            <v>0</v>
          </cell>
        </row>
        <row r="2670">
          <cell r="C2670" t="str">
            <v>Средняя длительность пребывания 1-ого больного по статистическим данным  (дней)</v>
          </cell>
          <cell r="D2670" t="str">
            <v>2013 год</v>
          </cell>
          <cell r="E2670">
            <v>0</v>
          </cell>
        </row>
        <row r="2671">
          <cell r="D2671" t="str">
            <v>4 месяца 2014 года</v>
          </cell>
          <cell r="E2671">
            <v>0</v>
          </cell>
        </row>
        <row r="2672">
          <cell r="D2672" t="str">
            <v>заявка на 2015 год</v>
          </cell>
          <cell r="E2672">
            <v>0</v>
          </cell>
        </row>
        <row r="2673">
          <cell r="C2673" t="str">
            <v>Средняя длительность пребывания 1-ого больного по счетам оплаченным и принятым к оплате (дней)</v>
          </cell>
          <cell r="D2673" t="str">
            <v>2013 год</v>
          </cell>
          <cell r="E2673">
            <v>0</v>
          </cell>
        </row>
        <row r="2674">
          <cell r="D2674" t="str">
            <v>4 месяца 2014 года</v>
          </cell>
          <cell r="E2674">
            <v>0</v>
          </cell>
        </row>
        <row r="2675">
          <cell r="D2675" t="str">
            <v>заявка на 2015 год</v>
          </cell>
          <cell r="E2675">
            <v>0</v>
          </cell>
        </row>
        <row r="2676">
          <cell r="C2676" t="str">
            <v>Среднегодовое количество коек круглосуточного пребывания</v>
          </cell>
          <cell r="D2676" t="str">
            <v>2013 год</v>
          </cell>
          <cell r="E2676">
            <v>0</v>
          </cell>
        </row>
        <row r="2677">
          <cell r="D2677" t="str">
            <v>4 месяца 2014 года</v>
          </cell>
          <cell r="E2677">
            <v>0</v>
          </cell>
        </row>
        <row r="2678">
          <cell r="D2678" t="str">
            <v>заявка на 2015 год</v>
          </cell>
          <cell r="E2678">
            <v>0</v>
          </cell>
        </row>
        <row r="2679">
          <cell r="C2679" t="str">
            <v>Число койко-дней по статистическим данным (формы 47, 62)</v>
          </cell>
          <cell r="D2679" t="str">
            <v>2013 год</v>
          </cell>
          <cell r="E2679">
            <v>0</v>
          </cell>
        </row>
        <row r="2680">
          <cell r="D2680" t="str">
            <v>4 месяца 2014 года</v>
          </cell>
          <cell r="E2680">
            <v>0</v>
          </cell>
        </row>
        <row r="2681">
          <cell r="D2681" t="str">
            <v>заявка на 2015 год</v>
          </cell>
          <cell r="E2681">
            <v>0</v>
          </cell>
        </row>
        <row r="2682">
          <cell r="C2682" t="str">
            <v xml:space="preserve">Число койко-дней по счетам оплаченным и принятым к оплате </v>
          </cell>
          <cell r="D2682" t="str">
            <v>2013 год</v>
          </cell>
          <cell r="E2682">
            <v>0</v>
          </cell>
        </row>
        <row r="2683">
          <cell r="D2683" t="str">
            <v>4 месяца 2014 года</v>
          </cell>
          <cell r="E2683">
            <v>0</v>
          </cell>
        </row>
        <row r="2684">
          <cell r="D2684" t="str">
            <v>заявка на 2015 год</v>
          </cell>
          <cell r="E2684">
            <v>0</v>
          </cell>
        </row>
        <row r="2685">
          <cell r="C2685" t="str">
            <v>Число пролеченных больных (законченных случаев) по статистическим данным (формы 47, 62)</v>
          </cell>
          <cell r="D2685" t="str">
            <v>2013 год</v>
          </cell>
          <cell r="E2685">
            <v>0</v>
          </cell>
        </row>
        <row r="2686">
          <cell r="D2686" t="str">
            <v>4 месяца 2014 года</v>
          </cell>
          <cell r="E2686">
            <v>0</v>
          </cell>
        </row>
        <row r="2687">
          <cell r="D2687" t="str">
            <v>заявка на 2015 год</v>
          </cell>
          <cell r="E2687">
            <v>0</v>
          </cell>
        </row>
        <row r="2688">
          <cell r="C2688" t="str">
            <v xml:space="preserve">Число пролеченных больных (законченных случаев) по счетам оплаченным и принятым к оплате </v>
          </cell>
          <cell r="D2688" t="str">
            <v>2013 год</v>
          </cell>
          <cell r="E2688">
            <v>0</v>
          </cell>
        </row>
        <row r="2689">
          <cell r="D2689" t="str">
            <v>Утв-но в ТПГГ на 2014 год</v>
          </cell>
          <cell r="E2689">
            <v>0</v>
          </cell>
        </row>
        <row r="2690">
          <cell r="D2690" t="str">
            <v>4 месяца 2014 года</v>
          </cell>
          <cell r="E2690">
            <v>0</v>
          </cell>
        </row>
        <row r="2691">
          <cell r="D2691" t="str">
            <v>заявка на 2015 год</v>
          </cell>
          <cell r="E2691">
            <v>0</v>
          </cell>
        </row>
        <row r="2692">
          <cell r="C2692" t="str">
            <v>Среднегодовая занятость койки по статистическим данным (дней)</v>
          </cell>
          <cell r="D2692" t="str">
            <v>2013 год</v>
          </cell>
          <cell r="E2692">
            <v>0</v>
          </cell>
        </row>
        <row r="2693">
          <cell r="D2693" t="str">
            <v>4 месяца 2014 года</v>
          </cell>
          <cell r="E2693">
            <v>0</v>
          </cell>
        </row>
        <row r="2694">
          <cell r="D2694" t="str">
            <v>заявка на 2015 год</v>
          </cell>
          <cell r="E2694">
            <v>0</v>
          </cell>
        </row>
        <row r="2695">
          <cell r="C2695" t="str">
            <v>Среднегодовая занятость койки по счетам оплаченным и принятым к оплате (дней)</v>
          </cell>
          <cell r="D2695" t="str">
            <v>2013 год</v>
          </cell>
          <cell r="E2695">
            <v>0</v>
          </cell>
        </row>
        <row r="2696">
          <cell r="D2696" t="str">
            <v>4 месяца 2014 года</v>
          </cell>
          <cell r="E2696">
            <v>0</v>
          </cell>
        </row>
        <row r="2697">
          <cell r="D2697" t="str">
            <v>заявка на 2015 год</v>
          </cell>
          <cell r="E2697">
            <v>0</v>
          </cell>
        </row>
        <row r="2698">
          <cell r="E2698">
            <v>0</v>
          </cell>
        </row>
        <row r="2699">
          <cell r="C2699" t="str">
            <v>Средняя длительность пребывания 1-ого больного по статистическим данным  (дней)</v>
          </cell>
          <cell r="D2699" t="str">
            <v>2013 год</v>
          </cell>
          <cell r="E2699">
            <v>0</v>
          </cell>
        </row>
        <row r="2700">
          <cell r="D2700" t="str">
            <v>4 месяца 2014 года</v>
          </cell>
          <cell r="E2700">
            <v>0</v>
          </cell>
        </row>
        <row r="2701">
          <cell r="D2701" t="str">
            <v>заявка на 2015 год</v>
          </cell>
          <cell r="E2701">
            <v>0</v>
          </cell>
        </row>
        <row r="2702">
          <cell r="C2702" t="str">
            <v>Средняя длительность пребывания 1-ого больного по счетам оплаченным и принятым к оплате (дней)</v>
          </cell>
          <cell r="D2702" t="str">
            <v>2013 год</v>
          </cell>
          <cell r="E2702">
            <v>0</v>
          </cell>
        </row>
        <row r="2703">
          <cell r="D2703" t="str">
            <v>4 месяца 2014 года</v>
          </cell>
          <cell r="E2703">
            <v>0</v>
          </cell>
        </row>
        <row r="2704">
          <cell r="D2704" t="str">
            <v>заявка на 2015 год</v>
          </cell>
          <cell r="E2704">
            <v>0</v>
          </cell>
        </row>
        <row r="2705">
          <cell r="C2705" t="str">
            <v>Среднегодовое количество коек круглосуточного пребывания</v>
          </cell>
          <cell r="D2705" t="str">
            <v>2013 год</v>
          </cell>
          <cell r="E2705">
            <v>0</v>
          </cell>
        </row>
        <row r="2706">
          <cell r="D2706" t="str">
            <v>4 месяца 2014 года</v>
          </cell>
          <cell r="E2706">
            <v>0</v>
          </cell>
        </row>
        <row r="2707">
          <cell r="D2707" t="str">
            <v>заявка на 2015 год</v>
          </cell>
          <cell r="E2707">
            <v>0</v>
          </cell>
        </row>
        <row r="2708">
          <cell r="C2708" t="str">
            <v>Число койко-дней по статистическим данным (формы 47, 62)</v>
          </cell>
          <cell r="D2708" t="str">
            <v>2013 год</v>
          </cell>
          <cell r="E2708">
            <v>0</v>
          </cell>
        </row>
        <row r="2709">
          <cell r="D2709" t="str">
            <v>4 месяца 2014 года</v>
          </cell>
          <cell r="E2709">
            <v>0</v>
          </cell>
        </row>
        <row r="2710">
          <cell r="D2710" t="str">
            <v>заявка на 2015 год</v>
          </cell>
          <cell r="E2710">
            <v>0</v>
          </cell>
        </row>
        <row r="2711">
          <cell r="C2711" t="str">
            <v xml:space="preserve">Число койко-дней по счетам оплаченным и принятым к оплате </v>
          </cell>
          <cell r="D2711" t="str">
            <v>2013 год</v>
          </cell>
          <cell r="E2711">
            <v>0</v>
          </cell>
        </row>
        <row r="2712">
          <cell r="D2712" t="str">
            <v>4 месяца 2014 года</v>
          </cell>
          <cell r="E2712">
            <v>0</v>
          </cell>
        </row>
        <row r="2713">
          <cell r="D2713" t="str">
            <v>заявка на 2015 год</v>
          </cell>
          <cell r="E2713">
            <v>0</v>
          </cell>
        </row>
        <row r="2714">
          <cell r="C2714" t="str">
            <v>Число пролеченных больных (законченных случаев) по статистическим данным (формы 47, 62)</v>
          </cell>
          <cell r="D2714" t="str">
            <v>2013 год</v>
          </cell>
          <cell r="E2714">
            <v>0</v>
          </cell>
        </row>
        <row r="2715">
          <cell r="D2715" t="str">
            <v>4 месяца 2014 года</v>
          </cell>
          <cell r="E2715">
            <v>0</v>
          </cell>
        </row>
        <row r="2716">
          <cell r="D2716" t="str">
            <v>заявка на 2015 год</v>
          </cell>
          <cell r="E2716">
            <v>0</v>
          </cell>
        </row>
        <row r="2717">
          <cell r="C2717" t="str">
            <v xml:space="preserve">Число пролеченных больных (законченных случаев) по счетам оплаченным и принятым к оплате </v>
          </cell>
          <cell r="D2717" t="str">
            <v>2013 год</v>
          </cell>
          <cell r="E2717">
            <v>0</v>
          </cell>
        </row>
        <row r="2718">
          <cell r="D2718" t="str">
            <v>Утв-но в ТПГГ на 2014 год</v>
          </cell>
          <cell r="E2718">
            <v>0</v>
          </cell>
        </row>
        <row r="2719">
          <cell r="D2719" t="str">
            <v>4 месяца 2014 года</v>
          </cell>
          <cell r="E2719">
            <v>0</v>
          </cell>
        </row>
        <row r="2720">
          <cell r="D2720" t="str">
            <v>заявка на 2015 год</v>
          </cell>
          <cell r="E2720">
            <v>0</v>
          </cell>
        </row>
        <row r="2721">
          <cell r="C2721" t="str">
            <v>Среднегодовая занятость койки по статистическим данным (дней)</v>
          </cell>
          <cell r="D2721" t="str">
            <v>2013 год</v>
          </cell>
          <cell r="E2721">
            <v>0</v>
          </cell>
        </row>
        <row r="2722">
          <cell r="D2722" t="str">
            <v>4 месяца 2014 года</v>
          </cell>
          <cell r="E2722">
            <v>0</v>
          </cell>
        </row>
        <row r="2723">
          <cell r="D2723" t="str">
            <v>заявка на 2015 год</v>
          </cell>
          <cell r="E2723">
            <v>0</v>
          </cell>
        </row>
        <row r="2724">
          <cell r="C2724" t="str">
            <v>Среднегодовая занятость койки по счетам оплаченным и принятым к оплате (дней)</v>
          </cell>
          <cell r="D2724" t="str">
            <v>2013 год</v>
          </cell>
          <cell r="E2724">
            <v>0</v>
          </cell>
        </row>
        <row r="2725">
          <cell r="D2725" t="str">
            <v>4 месяца 2014 года</v>
          </cell>
          <cell r="E2725">
            <v>0</v>
          </cell>
        </row>
        <row r="2726">
          <cell r="D2726" t="str">
            <v>заявка на 2015 год</v>
          </cell>
          <cell r="E2726">
            <v>0</v>
          </cell>
        </row>
        <row r="2727">
          <cell r="E2727">
            <v>0</v>
          </cell>
        </row>
        <row r="2728">
          <cell r="C2728" t="str">
            <v>Средняя длительность пребывания 1-ого больного по статистическим данным  (дней)</v>
          </cell>
          <cell r="D2728" t="str">
            <v>2013 год</v>
          </cell>
          <cell r="E2728">
            <v>0</v>
          </cell>
        </row>
        <row r="2729">
          <cell r="D2729" t="str">
            <v>4 месяца 2014 года</v>
          </cell>
          <cell r="E2729">
            <v>0</v>
          </cell>
        </row>
        <row r="2730">
          <cell r="D2730" t="str">
            <v>заявка на 2015 год</v>
          </cell>
          <cell r="E2730">
            <v>0</v>
          </cell>
        </row>
        <row r="2731">
          <cell r="C2731" t="str">
            <v>Средняя длительность пребывания 1-ого больного по счетам оплаченным и принятым к оплате (дней)</v>
          </cell>
          <cell r="D2731" t="str">
            <v>2013 год</v>
          </cell>
          <cell r="E2731">
            <v>0</v>
          </cell>
        </row>
        <row r="2732">
          <cell r="D2732" t="str">
            <v>4 месяца 2014 года</v>
          </cell>
          <cell r="E2732">
            <v>0</v>
          </cell>
        </row>
        <row r="2733">
          <cell r="D2733" t="str">
            <v>заявка на 2015 год</v>
          </cell>
          <cell r="E2733">
            <v>0</v>
          </cell>
        </row>
        <row r="2734">
          <cell r="C2734" t="str">
            <v>Среднегодовое количество коек круглосуточного пребывания</v>
          </cell>
          <cell r="D2734" t="str">
            <v>2013 год</v>
          </cell>
          <cell r="E2734">
            <v>0</v>
          </cell>
        </row>
        <row r="2735">
          <cell r="D2735" t="str">
            <v>4 месяца 2014 года</v>
          </cell>
          <cell r="E2735">
            <v>0</v>
          </cell>
        </row>
        <row r="2736">
          <cell r="D2736" t="str">
            <v>заявка на 2015 год</v>
          </cell>
          <cell r="E2736">
            <v>0</v>
          </cell>
        </row>
        <row r="2737">
          <cell r="C2737" t="str">
            <v>Число койко-дней по статистическим данным (формы 47, 62)</v>
          </cell>
          <cell r="D2737" t="str">
            <v>2013 год</v>
          </cell>
          <cell r="E2737">
            <v>0</v>
          </cell>
        </row>
        <row r="2738">
          <cell r="D2738" t="str">
            <v>4 месяца 2014 года</v>
          </cell>
          <cell r="E2738">
            <v>0</v>
          </cell>
        </row>
        <row r="2739">
          <cell r="D2739" t="str">
            <v>заявка на 2015 год</v>
          </cell>
          <cell r="E2739">
            <v>0</v>
          </cell>
        </row>
        <row r="2740">
          <cell r="C2740" t="str">
            <v xml:space="preserve">Число койко-дней по счетам оплаченным и принятым к оплате </v>
          </cell>
          <cell r="D2740" t="str">
            <v>2013 год</v>
          </cell>
          <cell r="E2740">
            <v>0</v>
          </cell>
        </row>
        <row r="2741">
          <cell r="D2741" t="str">
            <v>4 месяца 2014 года</v>
          </cell>
          <cell r="E2741">
            <v>0</v>
          </cell>
        </row>
        <row r="2742">
          <cell r="D2742" t="str">
            <v>заявка на 2015 год</v>
          </cell>
          <cell r="E2742">
            <v>0</v>
          </cell>
        </row>
        <row r="2743">
          <cell r="C2743" t="str">
            <v>Число пролеченных больных (законченных случаев) по статистическим данным (формы 47, 62)</v>
          </cell>
          <cell r="D2743" t="str">
            <v>2013 год</v>
          </cell>
          <cell r="E2743">
            <v>0</v>
          </cell>
        </row>
        <row r="2744">
          <cell r="D2744" t="str">
            <v>4 месяца 2014 года</v>
          </cell>
          <cell r="E2744">
            <v>0</v>
          </cell>
        </row>
        <row r="2745">
          <cell r="D2745" t="str">
            <v>заявка на 2015 год</v>
          </cell>
          <cell r="E2745">
            <v>0</v>
          </cell>
        </row>
        <row r="2746">
          <cell r="C2746" t="str">
            <v xml:space="preserve">Число пролеченных больных (законченных случаев) по счетам оплаченным и принятым к оплате </v>
          </cell>
          <cell r="D2746" t="str">
            <v>2013 год</v>
          </cell>
          <cell r="E2746">
            <v>0</v>
          </cell>
        </row>
        <row r="2747">
          <cell r="D2747" t="str">
            <v>Утв-но в ТПГГ на 2014 год</v>
          </cell>
          <cell r="E2747">
            <v>0</v>
          </cell>
        </row>
        <row r="2748">
          <cell r="D2748" t="str">
            <v>4 месяца 2014 года</v>
          </cell>
          <cell r="E2748">
            <v>0</v>
          </cell>
        </row>
        <row r="2749">
          <cell r="D2749" t="str">
            <v>заявка на 2015 год</v>
          </cell>
          <cell r="E2749">
            <v>0</v>
          </cell>
        </row>
        <row r="2750">
          <cell r="C2750" t="str">
            <v>Среднегодовая занятость койки по статистическим данным (дней)</v>
          </cell>
          <cell r="D2750" t="str">
            <v>2013 год</v>
          </cell>
          <cell r="E2750">
            <v>0</v>
          </cell>
        </row>
        <row r="2751">
          <cell r="D2751" t="str">
            <v>4 месяца 2014 года</v>
          </cell>
          <cell r="E2751">
            <v>0</v>
          </cell>
        </row>
        <row r="2752">
          <cell r="D2752" t="str">
            <v>заявка на 2015 год</v>
          </cell>
          <cell r="E2752">
            <v>0</v>
          </cell>
        </row>
        <row r="2753">
          <cell r="C2753" t="str">
            <v>Среднегодовая занятость койки по счетам оплаченным и принятым к оплате (дней)</v>
          </cell>
          <cell r="D2753" t="str">
            <v>2013 год</v>
          </cell>
          <cell r="E2753">
            <v>0</v>
          </cell>
        </row>
        <row r="2754">
          <cell r="D2754" t="str">
            <v>4 месяца 2014 года</v>
          </cell>
          <cell r="E2754">
            <v>0</v>
          </cell>
        </row>
        <row r="2755">
          <cell r="D2755" t="str">
            <v>заявка на 2015 год</v>
          </cell>
          <cell r="E2755">
            <v>0</v>
          </cell>
        </row>
        <row r="2756">
          <cell r="E2756">
            <v>0</v>
          </cell>
        </row>
        <row r="2757">
          <cell r="C2757" t="str">
            <v>Средняя длительность пребывания 1-ого больного по статистическим данным  (дней)</v>
          </cell>
          <cell r="D2757" t="str">
            <v>2013 год</v>
          </cell>
          <cell r="E2757">
            <v>0</v>
          </cell>
        </row>
        <row r="2758">
          <cell r="D2758" t="str">
            <v>4 месяца 2014 года</v>
          </cell>
          <cell r="E2758">
            <v>0</v>
          </cell>
        </row>
        <row r="2759">
          <cell r="D2759" t="str">
            <v>заявка на 2015 год</v>
          </cell>
          <cell r="E2759">
            <v>0</v>
          </cell>
        </row>
        <row r="2760">
          <cell r="C2760" t="str">
            <v>Средняя длительность пребывания 1-ого больного по счетам оплаченным и принятым к оплате (дней)</v>
          </cell>
          <cell r="D2760" t="str">
            <v>2013 год</v>
          </cell>
          <cell r="E2760">
            <v>0</v>
          </cell>
        </row>
        <row r="2761">
          <cell r="D2761" t="str">
            <v>4 месяца 2014 года</v>
          </cell>
          <cell r="E2761">
            <v>0</v>
          </cell>
        </row>
        <row r="2762">
          <cell r="D2762" t="str">
            <v>заявка на 2015 год</v>
          </cell>
          <cell r="E2762">
            <v>0</v>
          </cell>
        </row>
        <row r="2763">
          <cell r="C2763" t="str">
            <v>Среднегодовое количество коек круглосуточного пребывания</v>
          </cell>
          <cell r="D2763" t="str">
            <v>2013 год</v>
          </cell>
          <cell r="E2763">
            <v>0</v>
          </cell>
        </row>
        <row r="2764">
          <cell r="D2764" t="str">
            <v>4 месяца 2014 года</v>
          </cell>
          <cell r="E2764">
            <v>0</v>
          </cell>
        </row>
        <row r="2765">
          <cell r="D2765" t="str">
            <v>заявка на 2015 год</v>
          </cell>
          <cell r="E2765">
            <v>0</v>
          </cell>
        </row>
        <row r="2766">
          <cell r="C2766" t="str">
            <v>Число койко-дней по статистическим данным (формы 47, 62)</v>
          </cell>
          <cell r="D2766" t="str">
            <v>2013 год</v>
          </cell>
          <cell r="E2766">
            <v>0</v>
          </cell>
        </row>
        <row r="2767">
          <cell r="D2767" t="str">
            <v>4 месяца 2014 года</v>
          </cell>
          <cell r="E2767">
            <v>0</v>
          </cell>
        </row>
        <row r="2768">
          <cell r="D2768" t="str">
            <v>заявка на 2015 год</v>
          </cell>
          <cell r="E2768">
            <v>0</v>
          </cell>
        </row>
        <row r="2769">
          <cell r="C2769" t="str">
            <v xml:space="preserve">Число койко-дней по счетам оплаченным и принятым к оплате </v>
          </cell>
          <cell r="D2769" t="str">
            <v>2013 год</v>
          </cell>
          <cell r="E2769">
            <v>0</v>
          </cell>
        </row>
        <row r="2770">
          <cell r="D2770" t="str">
            <v>4 месяца 2014 года</v>
          </cell>
          <cell r="E2770">
            <v>0</v>
          </cell>
        </row>
        <row r="2771">
          <cell r="D2771" t="str">
            <v>заявка на 2015 год</v>
          </cell>
          <cell r="E2771">
            <v>0</v>
          </cell>
        </row>
        <row r="2772">
          <cell r="C2772" t="str">
            <v>Число пролеченных больных (законченных случаев) по статистическим данным (формы 47, 62)</v>
          </cell>
          <cell r="D2772" t="str">
            <v>2013 год</v>
          </cell>
          <cell r="E2772">
            <v>0</v>
          </cell>
        </row>
        <row r="2773">
          <cell r="D2773" t="str">
            <v>4 месяца 2014 года</v>
          </cell>
          <cell r="E2773">
            <v>0</v>
          </cell>
        </row>
        <row r="2774">
          <cell r="D2774" t="str">
            <v>заявка на 2015 год</v>
          </cell>
          <cell r="E2774">
            <v>0</v>
          </cell>
        </row>
        <row r="2775">
          <cell r="C2775" t="str">
            <v xml:space="preserve">Число пролеченных больных (законченных случаев) по счетам оплаченным и принятым к оплате </v>
          </cell>
          <cell r="D2775" t="str">
            <v>2013 год</v>
          </cell>
          <cell r="E2775">
            <v>0</v>
          </cell>
        </row>
        <row r="2776">
          <cell r="D2776" t="str">
            <v>Утв-но в ТПГГ на 2014 год</v>
          </cell>
          <cell r="E2776">
            <v>0</v>
          </cell>
        </row>
        <row r="2777">
          <cell r="D2777" t="str">
            <v>4 месяца 2014 года</v>
          </cell>
          <cell r="E2777">
            <v>0</v>
          </cell>
        </row>
        <row r="2778">
          <cell r="D2778" t="str">
            <v>заявка на 2015 год</v>
          </cell>
          <cell r="E2778">
            <v>0</v>
          </cell>
        </row>
        <row r="2779">
          <cell r="C2779" t="str">
            <v>Среднегодовая занятость койки по статистическим данным (дней)</v>
          </cell>
          <cell r="D2779" t="str">
            <v>2013 год</v>
          </cell>
          <cell r="E2779">
            <v>0</v>
          </cell>
        </row>
        <row r="2780">
          <cell r="D2780" t="str">
            <v>4 месяца 2014 года</v>
          </cell>
          <cell r="E2780">
            <v>0</v>
          </cell>
        </row>
        <row r="2781">
          <cell r="D2781" t="str">
            <v>заявка на 2015 год</v>
          </cell>
          <cell r="E2781">
            <v>0</v>
          </cell>
        </row>
        <row r="2782">
          <cell r="C2782" t="str">
            <v>Среднегодовая занятость койки по счетам оплаченным и принятым к оплате (дней)</v>
          </cell>
          <cell r="D2782" t="str">
            <v>2013 год</v>
          </cell>
          <cell r="E2782">
            <v>0</v>
          </cell>
        </row>
        <row r="2783">
          <cell r="D2783" t="str">
            <v>4 месяца 2014 года</v>
          </cell>
          <cell r="E2783">
            <v>0</v>
          </cell>
        </row>
        <row r="2784">
          <cell r="D2784" t="str">
            <v>заявка на 2015 год</v>
          </cell>
          <cell r="E2784">
            <v>0</v>
          </cell>
        </row>
        <row r="2785">
          <cell r="E2785">
            <v>0</v>
          </cell>
        </row>
        <row r="2786">
          <cell r="C2786" t="str">
            <v>Средняя длительность пребывания 1-ого больного по статистическим данным  (дней)</v>
          </cell>
          <cell r="D2786" t="str">
            <v>2013 год</v>
          </cell>
          <cell r="E2786">
            <v>0</v>
          </cell>
        </row>
        <row r="2787">
          <cell r="D2787" t="str">
            <v>4 месяца 2014 года</v>
          </cell>
          <cell r="E2787">
            <v>0</v>
          </cell>
        </row>
        <row r="2788">
          <cell r="D2788" t="str">
            <v>заявка на 2015 год</v>
          </cell>
          <cell r="E2788">
            <v>0</v>
          </cell>
        </row>
        <row r="2789">
          <cell r="C2789" t="str">
            <v>Средняя длительность пребывания 1-ого больного по счетам оплаченным и принятым к оплате (дней)</v>
          </cell>
          <cell r="D2789" t="str">
            <v>2013 год</v>
          </cell>
          <cell r="E2789">
            <v>0</v>
          </cell>
        </row>
        <row r="2790">
          <cell r="D2790" t="str">
            <v>4 месяца 2014 года</v>
          </cell>
          <cell r="E2790">
            <v>0</v>
          </cell>
        </row>
        <row r="2791">
          <cell r="D2791" t="str">
            <v>заявка на 2015 год</v>
          </cell>
          <cell r="E2791">
            <v>0</v>
          </cell>
        </row>
        <row r="2792">
          <cell r="C2792" t="str">
            <v>Среднегодовое количество коек круглосуточного пребывания</v>
          </cell>
          <cell r="D2792" t="str">
            <v>2013 год</v>
          </cell>
          <cell r="E2792">
            <v>53</v>
          </cell>
        </row>
        <row r="2793">
          <cell r="D2793" t="str">
            <v>4 месяца 2014 года</v>
          </cell>
          <cell r="E2793">
            <v>59</v>
          </cell>
        </row>
        <row r="2794">
          <cell r="D2794" t="str">
            <v>заявка на 2015 год</v>
          </cell>
          <cell r="E2794">
            <v>59</v>
          </cell>
        </row>
        <row r="2795">
          <cell r="C2795" t="str">
            <v>Число койко-дней по статистическим данным (формы 47, 62)</v>
          </cell>
          <cell r="D2795" t="str">
            <v>2013 год</v>
          </cell>
          <cell r="E2795">
            <v>17790</v>
          </cell>
        </row>
        <row r="2796">
          <cell r="D2796" t="str">
            <v>4 месяца 2014 года</v>
          </cell>
          <cell r="E2796">
            <v>4483</v>
          </cell>
        </row>
        <row r="2797">
          <cell r="D2797" t="str">
            <v>заявка на 2015 год</v>
          </cell>
          <cell r="E2797">
            <v>18600</v>
          </cell>
        </row>
        <row r="2798">
          <cell r="C2798" t="str">
            <v xml:space="preserve">Число койко-дней по счетам оплаченным и принятым к оплате </v>
          </cell>
          <cell r="D2798" t="str">
            <v>2013 год</v>
          </cell>
          <cell r="E2798">
            <v>17790</v>
          </cell>
        </row>
        <row r="2799">
          <cell r="D2799" t="str">
            <v>4 месяца 2014 года</v>
          </cell>
          <cell r="E2799">
            <v>4483</v>
          </cell>
        </row>
        <row r="2800">
          <cell r="D2800" t="str">
            <v>заявка на 2015 год</v>
          </cell>
          <cell r="E2800">
            <v>18600</v>
          </cell>
        </row>
        <row r="2801">
          <cell r="C2801" t="str">
            <v>Число пролеченных больных (законченных случаев) по статистическим данным (формы 47, 62)</v>
          </cell>
          <cell r="D2801" t="str">
            <v>2013 год</v>
          </cell>
          <cell r="E2801">
            <v>1523</v>
          </cell>
        </row>
        <row r="2802">
          <cell r="D2802" t="str">
            <v>4 месяца 2014 года</v>
          </cell>
          <cell r="E2802">
            <v>369</v>
          </cell>
        </row>
        <row r="2803">
          <cell r="D2803" t="str">
            <v>заявка на 2015 год</v>
          </cell>
          <cell r="E2803">
            <v>1550</v>
          </cell>
        </row>
        <row r="2804">
          <cell r="C2804" t="str">
            <v xml:space="preserve">Число пролеченных больных (законченных случаев) по счетам оплаченным и принятым к оплате </v>
          </cell>
          <cell r="D2804" t="str">
            <v>2013 год</v>
          </cell>
          <cell r="E2804">
            <v>1523</v>
          </cell>
        </row>
        <row r="2805">
          <cell r="D2805" t="str">
            <v>Утв-но в ТПГГ на 2014 год</v>
          </cell>
          <cell r="E2805">
            <v>1129</v>
          </cell>
        </row>
        <row r="2806">
          <cell r="D2806" t="str">
            <v>4 месяца 2014 года</v>
          </cell>
          <cell r="E2806">
            <v>369</v>
          </cell>
        </row>
        <row r="2807">
          <cell r="D2807" t="str">
            <v>заявка на 2015 год</v>
          </cell>
          <cell r="E2807">
            <v>1550</v>
          </cell>
        </row>
        <row r="2808">
          <cell r="C2808" t="str">
            <v>Среднегодовая занятость койки по статистическим данным (дней)</v>
          </cell>
          <cell r="D2808" t="str">
            <v>2013 год</v>
          </cell>
          <cell r="E2808">
            <v>335.7</v>
          </cell>
        </row>
        <row r="2809">
          <cell r="D2809" t="str">
            <v>4 месяца 2014 года</v>
          </cell>
          <cell r="E2809">
            <v>76</v>
          </cell>
        </row>
        <row r="2810">
          <cell r="D2810" t="str">
            <v>заявка на 2015 год</v>
          </cell>
          <cell r="E2810">
            <v>315.3</v>
          </cell>
        </row>
        <row r="2811">
          <cell r="C2811" t="str">
            <v>Среднегодовая занятость койки по счетам оплаченным и принятым к оплате (дней)</v>
          </cell>
          <cell r="D2811" t="str">
            <v>2013 год</v>
          </cell>
          <cell r="E2811">
            <v>335.7</v>
          </cell>
        </row>
        <row r="2812">
          <cell r="D2812" t="str">
            <v>4 месяца 2014 года</v>
          </cell>
          <cell r="E2812">
            <v>76</v>
          </cell>
        </row>
        <row r="2813">
          <cell r="D2813" t="str">
            <v>заявка на 2015 год</v>
          </cell>
          <cell r="E2813">
            <v>315.3</v>
          </cell>
        </row>
        <row r="2814">
          <cell r="E2814">
            <v>0</v>
          </cell>
        </row>
        <row r="2815">
          <cell r="C2815" t="str">
            <v>Средняя длительность пребывания 1-ого больного по статистическим данным  (дней)</v>
          </cell>
          <cell r="D2815" t="str">
            <v>2013 год</v>
          </cell>
          <cell r="E2815">
            <v>11.7</v>
          </cell>
        </row>
        <row r="2816">
          <cell r="D2816" t="str">
            <v>4 месяца 2014 года</v>
          </cell>
          <cell r="E2816">
            <v>12.1</v>
          </cell>
        </row>
        <row r="2817">
          <cell r="D2817" t="str">
            <v>заявка на 2015 год</v>
          </cell>
          <cell r="E2817">
            <v>12</v>
          </cell>
        </row>
        <row r="2818">
          <cell r="C2818" t="str">
            <v>Средняя длительность пребывания 1-ого больного по счетам оплаченным и принятым к оплате (дней)</v>
          </cell>
          <cell r="D2818" t="str">
            <v>2013 год</v>
          </cell>
          <cell r="E2818">
            <v>11.7</v>
          </cell>
        </row>
        <row r="2819">
          <cell r="D2819" t="str">
            <v>4 месяца 2014 года</v>
          </cell>
          <cell r="E2819">
            <v>12.1</v>
          </cell>
        </row>
        <row r="2820">
          <cell r="D2820" t="str">
            <v>заявка на 2015 год</v>
          </cell>
          <cell r="E2820">
            <v>12</v>
          </cell>
        </row>
        <row r="2821">
          <cell r="C2821" t="str">
            <v>Среднегодовое количество коек круглосуточного пребывания</v>
          </cell>
          <cell r="D2821" t="str">
            <v>2013 год</v>
          </cell>
          <cell r="E2821">
            <v>0</v>
          </cell>
        </row>
        <row r="2822">
          <cell r="D2822" t="str">
            <v>4 месяца 2014 года</v>
          </cell>
          <cell r="E2822">
            <v>0</v>
          </cell>
        </row>
        <row r="2823">
          <cell r="D2823" t="str">
            <v>заявка на 2015 год</v>
          </cell>
          <cell r="E2823">
            <v>0</v>
          </cell>
        </row>
        <row r="2824">
          <cell r="C2824" t="str">
            <v>Число койко-дней по статистическим данным (формы 47, 62)</v>
          </cell>
          <cell r="D2824" t="str">
            <v>2013 год</v>
          </cell>
          <cell r="E2824">
            <v>0</v>
          </cell>
        </row>
        <row r="2825">
          <cell r="D2825" t="str">
            <v>4 месяца 2014 года</v>
          </cell>
          <cell r="E2825">
            <v>0</v>
          </cell>
        </row>
        <row r="2826">
          <cell r="D2826" t="str">
            <v>заявка на 2015 год</v>
          </cell>
          <cell r="E2826">
            <v>0</v>
          </cell>
        </row>
        <row r="2827">
          <cell r="C2827" t="str">
            <v xml:space="preserve">Число койко-дней по счетам оплаченным и принятым к оплате </v>
          </cell>
          <cell r="D2827" t="str">
            <v>2013 год</v>
          </cell>
          <cell r="E2827">
            <v>0</v>
          </cell>
        </row>
        <row r="2828">
          <cell r="D2828" t="str">
            <v>4 месяца 2014 года</v>
          </cell>
          <cell r="E2828">
            <v>0</v>
          </cell>
        </row>
        <row r="2829">
          <cell r="D2829" t="str">
            <v>заявка на 2015 год</v>
          </cell>
          <cell r="E2829">
            <v>0</v>
          </cell>
        </row>
        <row r="2830">
          <cell r="C2830" t="str">
            <v>Число пролеченных больных (законченных случаев) по статистическим данным (формы 47, 62)</v>
          </cell>
          <cell r="D2830" t="str">
            <v>2013 год</v>
          </cell>
          <cell r="E2830">
            <v>0</v>
          </cell>
        </row>
        <row r="2831">
          <cell r="D2831" t="str">
            <v>4 месяца 2014 года</v>
          </cell>
          <cell r="E2831">
            <v>0</v>
          </cell>
        </row>
        <row r="2832">
          <cell r="D2832" t="str">
            <v>заявка на 2015 год</v>
          </cell>
          <cell r="E2832">
            <v>0</v>
          </cell>
        </row>
        <row r="2833">
          <cell r="C2833" t="str">
            <v xml:space="preserve">Число пролеченных больных (законченных случаев) по счетам оплаченным и принятым к оплате </v>
          </cell>
          <cell r="D2833" t="str">
            <v>2013 год</v>
          </cell>
          <cell r="E2833">
            <v>0</v>
          </cell>
        </row>
        <row r="2834">
          <cell r="D2834" t="str">
            <v>Утв-но в ТПГГ на 2014 год</v>
          </cell>
          <cell r="E2834">
            <v>0</v>
          </cell>
        </row>
        <row r="2835">
          <cell r="D2835" t="str">
            <v>4 месяца 2014 года</v>
          </cell>
          <cell r="E2835">
            <v>0</v>
          </cell>
        </row>
        <row r="2836">
          <cell r="D2836" t="str">
            <v>заявка на 2015 год</v>
          </cell>
          <cell r="E2836">
            <v>0</v>
          </cell>
        </row>
        <row r="2837">
          <cell r="C2837" t="str">
            <v>Среднегодовая занятость койки по статистическим данным (дней)</v>
          </cell>
          <cell r="D2837" t="str">
            <v>2013 год</v>
          </cell>
          <cell r="E2837">
            <v>0</v>
          </cell>
        </row>
        <row r="2838">
          <cell r="D2838" t="str">
            <v>4 месяца 2014 года</v>
          </cell>
          <cell r="E2838">
            <v>0</v>
          </cell>
        </row>
        <row r="2839">
          <cell r="D2839" t="str">
            <v>заявка на 2015 год</v>
          </cell>
          <cell r="E2839">
            <v>0</v>
          </cell>
        </row>
        <row r="2840">
          <cell r="C2840" t="str">
            <v>Среднегодовая занятость койки по счетам оплаченным и принятым к оплате (дней)</v>
          </cell>
          <cell r="D2840" t="str">
            <v>2013 год</v>
          </cell>
          <cell r="E2840">
            <v>0</v>
          </cell>
        </row>
        <row r="2841">
          <cell r="D2841" t="str">
            <v>4 месяца 2014 года</v>
          </cell>
          <cell r="E2841">
            <v>0</v>
          </cell>
        </row>
        <row r="2842">
          <cell r="D2842" t="str">
            <v>заявка на 2015 год</v>
          </cell>
          <cell r="E2842">
            <v>0</v>
          </cell>
        </row>
        <row r="2843">
          <cell r="E2843">
            <v>0</v>
          </cell>
        </row>
        <row r="2844">
          <cell r="C2844" t="str">
            <v>Средняя длительность пребывания 1-ого больного по статистическим данным  (дней)</v>
          </cell>
          <cell r="D2844" t="str">
            <v>2013 год</v>
          </cell>
          <cell r="E2844">
            <v>0</v>
          </cell>
        </row>
        <row r="2845">
          <cell r="D2845" t="str">
            <v>4 месяца 2014 года</v>
          </cell>
          <cell r="E2845">
            <v>0</v>
          </cell>
        </row>
        <row r="2846">
          <cell r="D2846" t="str">
            <v>заявка на 2015 год</v>
          </cell>
          <cell r="E2846">
            <v>0</v>
          </cell>
        </row>
        <row r="2847">
          <cell r="C2847" t="str">
            <v>Средняя длительность пребывания 1-ого больного по счетам оплаченным и принятым к оплате (дней)</v>
          </cell>
          <cell r="D2847" t="str">
            <v>2013 год</v>
          </cell>
          <cell r="E2847">
            <v>0</v>
          </cell>
        </row>
        <row r="2848">
          <cell r="D2848" t="str">
            <v>4 месяца 2014 года</v>
          </cell>
          <cell r="E2848">
            <v>0</v>
          </cell>
        </row>
        <row r="2849">
          <cell r="D2849" t="str">
            <v>заявка на 2015 год</v>
          </cell>
          <cell r="E2849">
            <v>0</v>
          </cell>
        </row>
        <row r="2850">
          <cell r="C2850" t="str">
            <v>Среднегодовое количество коек круглосуточного пребывания</v>
          </cell>
          <cell r="D2850" t="str">
            <v>2013 год</v>
          </cell>
          <cell r="E2850">
            <v>0</v>
          </cell>
        </row>
        <row r="2851">
          <cell r="D2851" t="str">
            <v>4 месяца 2014 года</v>
          </cell>
          <cell r="E2851">
            <v>0</v>
          </cell>
        </row>
        <row r="2852">
          <cell r="D2852" t="str">
            <v>заявка на 2015 год</v>
          </cell>
          <cell r="E2852">
            <v>0</v>
          </cell>
        </row>
        <row r="2853">
          <cell r="C2853" t="str">
            <v>Число койко-дней по статистическим данным (формы 47, 62)</v>
          </cell>
          <cell r="D2853" t="str">
            <v>2013 год</v>
          </cell>
          <cell r="E2853">
            <v>0</v>
          </cell>
        </row>
        <row r="2854">
          <cell r="D2854" t="str">
            <v>4 месяца 2014 года</v>
          </cell>
          <cell r="E2854">
            <v>0</v>
          </cell>
        </row>
        <row r="2855">
          <cell r="D2855" t="str">
            <v>заявка на 2015 год</v>
          </cell>
          <cell r="E2855">
            <v>0</v>
          </cell>
        </row>
        <row r="2856">
          <cell r="C2856" t="str">
            <v xml:space="preserve">Число койко-дней по счетам оплаченным и принятым к оплате </v>
          </cell>
          <cell r="D2856" t="str">
            <v>2013 год</v>
          </cell>
          <cell r="E2856">
            <v>0</v>
          </cell>
        </row>
        <row r="2857">
          <cell r="D2857" t="str">
            <v>4 месяца 2014 года</v>
          </cell>
          <cell r="E2857">
            <v>0</v>
          </cell>
        </row>
        <row r="2858">
          <cell r="D2858" t="str">
            <v>заявка на 2015 год</v>
          </cell>
          <cell r="E2858">
            <v>0</v>
          </cell>
        </row>
        <row r="2859">
          <cell r="C2859" t="str">
            <v>Число пролеченных больных (законченных случаев) по статистическим данным (формы 47, 62)</v>
          </cell>
          <cell r="D2859" t="str">
            <v>2013 год</v>
          </cell>
          <cell r="E2859">
            <v>0</v>
          </cell>
        </row>
        <row r="2860">
          <cell r="D2860" t="str">
            <v>4 месяца 2014 года</v>
          </cell>
          <cell r="E2860">
            <v>0</v>
          </cell>
        </row>
        <row r="2861">
          <cell r="D2861" t="str">
            <v>заявка на 2015 год</v>
          </cell>
          <cell r="E2861">
            <v>0</v>
          </cell>
        </row>
        <row r="2862">
          <cell r="C2862" t="str">
            <v xml:space="preserve">Число пролеченных больных (законченных случаев) по счетам оплаченным и принятым к оплате </v>
          </cell>
          <cell r="D2862" t="str">
            <v>2013 год</v>
          </cell>
          <cell r="E2862">
            <v>0</v>
          </cell>
        </row>
        <row r="2863">
          <cell r="D2863" t="str">
            <v>Утв-но в ТПГГ на 2014 год</v>
          </cell>
          <cell r="E2863">
            <v>0</v>
          </cell>
        </row>
        <row r="2864">
          <cell r="D2864" t="str">
            <v>4 месяца 2014 года</v>
          </cell>
          <cell r="E2864">
            <v>0</v>
          </cell>
        </row>
        <row r="2865">
          <cell r="D2865" t="str">
            <v>заявка на 2015 год</v>
          </cell>
          <cell r="E2865">
            <v>0</v>
          </cell>
        </row>
        <row r="2866">
          <cell r="C2866" t="str">
            <v>Среднегодовая занятость койки по статистическим данным (дней)</v>
          </cell>
          <cell r="D2866" t="str">
            <v>2013 год</v>
          </cell>
          <cell r="E2866">
            <v>0</v>
          </cell>
        </row>
        <row r="2867">
          <cell r="D2867" t="str">
            <v>4 месяца 2014 года</v>
          </cell>
          <cell r="E2867">
            <v>0</v>
          </cell>
        </row>
        <row r="2868">
          <cell r="D2868" t="str">
            <v>заявка на 2015 год</v>
          </cell>
          <cell r="E2868">
            <v>0</v>
          </cell>
        </row>
        <row r="2869">
          <cell r="C2869" t="str">
            <v>Среднегодовая занятость койки по счетам оплаченным и принятым к оплате (дней)</v>
          </cell>
          <cell r="D2869" t="str">
            <v>2013 год</v>
          </cell>
          <cell r="E2869">
            <v>0</v>
          </cell>
        </row>
        <row r="2870">
          <cell r="D2870" t="str">
            <v>4 месяца 2014 года</v>
          </cell>
          <cell r="E2870">
            <v>0</v>
          </cell>
        </row>
        <row r="2871">
          <cell r="D2871" t="str">
            <v>заявка на 2015 год</v>
          </cell>
          <cell r="E2871">
            <v>0</v>
          </cell>
        </row>
        <row r="2872">
          <cell r="E2872">
            <v>0</v>
          </cell>
        </row>
        <row r="2873">
          <cell r="C2873" t="str">
            <v>Средняя длительность пребывания 1-ого больного по статистическим данным  (дней)</v>
          </cell>
          <cell r="D2873" t="str">
            <v>2013 год</v>
          </cell>
          <cell r="E2873">
            <v>0</v>
          </cell>
        </row>
        <row r="2874">
          <cell r="D2874" t="str">
            <v>4 месяца 2014 года</v>
          </cell>
          <cell r="E2874">
            <v>0</v>
          </cell>
        </row>
        <row r="2875">
          <cell r="D2875" t="str">
            <v>заявка на 2015 год</v>
          </cell>
          <cell r="E2875">
            <v>0</v>
          </cell>
        </row>
        <row r="2876">
          <cell r="C2876" t="str">
            <v>Средняя длительность пребывания 1-ого больного по счетам оплаченным и принятым к оплате (дней)</v>
          </cell>
          <cell r="D2876" t="str">
            <v>2013 год</v>
          </cell>
          <cell r="E2876">
            <v>0</v>
          </cell>
        </row>
        <row r="2877">
          <cell r="D2877" t="str">
            <v>4 месяца 2014 года</v>
          </cell>
          <cell r="E2877">
            <v>0</v>
          </cell>
        </row>
        <row r="2878">
          <cell r="D2878" t="str">
            <v>заявка на 2015 год</v>
          </cell>
          <cell r="E2878">
            <v>0</v>
          </cell>
        </row>
        <row r="2879">
          <cell r="C2879" t="str">
            <v>Среднегодовое количество коек круглосуточного пребывания</v>
          </cell>
          <cell r="D2879" t="str">
            <v>2013 год</v>
          </cell>
          <cell r="E2879">
            <v>0</v>
          </cell>
        </row>
        <row r="2880">
          <cell r="D2880" t="str">
            <v>4 месяца 2014 года</v>
          </cell>
          <cell r="E2880">
            <v>0</v>
          </cell>
        </row>
        <row r="2881">
          <cell r="D2881" t="str">
            <v>заявка на 2015 год</v>
          </cell>
          <cell r="E2881">
            <v>6</v>
          </cell>
        </row>
        <row r="2882">
          <cell r="C2882" t="str">
            <v>Число койко-дней по статистическим данным (формы 47, 62)</v>
          </cell>
          <cell r="D2882" t="str">
            <v>2013 год</v>
          </cell>
          <cell r="E2882">
            <v>0</v>
          </cell>
        </row>
        <row r="2883">
          <cell r="D2883" t="str">
            <v>4 месяца 2014 года</v>
          </cell>
          <cell r="E2883">
            <v>0</v>
          </cell>
        </row>
        <row r="2884">
          <cell r="D2884" t="str">
            <v>заявка на 2015 год</v>
          </cell>
          <cell r="E2884">
            <v>2016</v>
          </cell>
        </row>
        <row r="2885">
          <cell r="C2885" t="str">
            <v xml:space="preserve">Число койко-дней по счетам оплаченным и принятым к оплате </v>
          </cell>
          <cell r="D2885" t="str">
            <v>2013 год</v>
          </cell>
          <cell r="E2885">
            <v>0</v>
          </cell>
        </row>
        <row r="2886">
          <cell r="D2886" t="str">
            <v>4 месяца 2014 года</v>
          </cell>
          <cell r="E2886">
            <v>0</v>
          </cell>
        </row>
        <row r="2887">
          <cell r="D2887" t="str">
            <v>заявка на 2015 год</v>
          </cell>
          <cell r="E2887">
            <v>2016</v>
          </cell>
        </row>
        <row r="2888">
          <cell r="C2888" t="str">
            <v>Число пролеченных больных (законченных случаев) по статистическим данным (формы 47, 62)</v>
          </cell>
          <cell r="D2888" t="str">
            <v>2013 год</v>
          </cell>
          <cell r="E2888">
            <v>0</v>
          </cell>
        </row>
        <row r="2889">
          <cell r="D2889" t="str">
            <v>4 месяца 2014 года</v>
          </cell>
          <cell r="E2889">
            <v>0</v>
          </cell>
        </row>
        <row r="2890">
          <cell r="D2890" t="str">
            <v>заявка на 2015 год</v>
          </cell>
          <cell r="E2890">
            <v>159</v>
          </cell>
        </row>
        <row r="2891">
          <cell r="C2891" t="str">
            <v xml:space="preserve">Число пролеченных больных (законченных случаев) по счетам оплаченным и принятым к оплате </v>
          </cell>
          <cell r="D2891" t="str">
            <v>2013 год</v>
          </cell>
          <cell r="E2891">
            <v>0</v>
          </cell>
        </row>
        <row r="2892">
          <cell r="D2892" t="str">
            <v>Утв-но в ТПГГ на 2014 год</v>
          </cell>
          <cell r="E2892">
            <v>0</v>
          </cell>
        </row>
        <row r="2893">
          <cell r="D2893" t="str">
            <v>4 месяца 2014 года</v>
          </cell>
          <cell r="E2893">
            <v>0</v>
          </cell>
        </row>
        <row r="2894">
          <cell r="D2894" t="str">
            <v>заявка на 2015 год</v>
          </cell>
          <cell r="E2894">
            <v>159</v>
          </cell>
        </row>
        <row r="2895">
          <cell r="C2895" t="str">
            <v>Среднегодовая занятость койки по статистическим данным (дней)</v>
          </cell>
          <cell r="D2895" t="str">
            <v>2013 год</v>
          </cell>
          <cell r="E2895">
            <v>0</v>
          </cell>
        </row>
        <row r="2896">
          <cell r="D2896" t="str">
            <v>4 месяца 2014 года</v>
          </cell>
          <cell r="E2896">
            <v>0</v>
          </cell>
        </row>
        <row r="2897">
          <cell r="D2897" t="str">
            <v>заявка на 2015 год</v>
          </cell>
          <cell r="E2897">
            <v>336</v>
          </cell>
        </row>
        <row r="2898">
          <cell r="C2898" t="str">
            <v>Среднегодовая занятость койки по счетам оплаченным и принятым к оплате (дней)</v>
          </cell>
          <cell r="D2898" t="str">
            <v>2013 год</v>
          </cell>
          <cell r="E2898">
            <v>0</v>
          </cell>
        </row>
        <row r="2899">
          <cell r="D2899" t="str">
            <v>4 месяца 2014 года</v>
          </cell>
          <cell r="E2899">
            <v>0</v>
          </cell>
        </row>
        <row r="2900">
          <cell r="D2900" t="str">
            <v>заявка на 2015 год</v>
          </cell>
          <cell r="E2900">
            <v>336</v>
          </cell>
        </row>
        <row r="2901">
          <cell r="E2901">
            <v>0</v>
          </cell>
        </row>
        <row r="2902">
          <cell r="C2902" t="str">
            <v>Средняя длительность пребывания 1-ого больного по статистическим данным  (дней)</v>
          </cell>
          <cell r="D2902" t="str">
            <v>2013 год</v>
          </cell>
          <cell r="E2902">
            <v>0</v>
          </cell>
        </row>
        <row r="2903">
          <cell r="D2903" t="str">
            <v>4 месяца 2014 года</v>
          </cell>
          <cell r="E2903">
            <v>0</v>
          </cell>
        </row>
        <row r="2904">
          <cell r="D2904" t="str">
            <v>заявка на 2015 год</v>
          </cell>
          <cell r="E2904">
            <v>12.7</v>
          </cell>
        </row>
        <row r="2905">
          <cell r="C2905" t="str">
            <v>Средняя длительность пребывания 1-ого больного по счетам оплаченным и принятым к оплате (дней)</v>
          </cell>
          <cell r="D2905" t="str">
            <v>2013 год</v>
          </cell>
          <cell r="E2905">
            <v>0</v>
          </cell>
        </row>
        <row r="2906">
          <cell r="D2906" t="str">
            <v>4 месяца 2014 года</v>
          </cell>
          <cell r="E2906">
            <v>0</v>
          </cell>
        </row>
        <row r="2907">
          <cell r="D2907" t="str">
            <v>заявка на 2015 год</v>
          </cell>
          <cell r="E2907">
            <v>12.7</v>
          </cell>
        </row>
        <row r="2908">
          <cell r="C2908" t="str">
            <v>Среднегодовое количество коек круглосуточного пребывания</v>
          </cell>
          <cell r="D2908" t="str">
            <v>2013 год</v>
          </cell>
          <cell r="E2908">
            <v>2</v>
          </cell>
        </row>
        <row r="2909">
          <cell r="D2909" t="str">
            <v>4 месяца 2014 года</v>
          </cell>
          <cell r="E2909">
            <v>2</v>
          </cell>
        </row>
        <row r="2910">
          <cell r="D2910" t="str">
            <v>заявка на 2015 год</v>
          </cell>
          <cell r="E2910">
            <v>2</v>
          </cell>
        </row>
        <row r="2911">
          <cell r="C2911" t="str">
            <v>Число койко-дней по статистическим данным (формы 47, 62)</v>
          </cell>
          <cell r="D2911" t="str">
            <v>2013 год</v>
          </cell>
          <cell r="E2911">
            <v>676</v>
          </cell>
        </row>
        <row r="2912">
          <cell r="D2912" t="str">
            <v>4 месяца 2014 года</v>
          </cell>
          <cell r="E2912">
            <v>225</v>
          </cell>
        </row>
        <row r="2913">
          <cell r="D2913" t="str">
            <v>заявка на 2015 год</v>
          </cell>
          <cell r="E2913">
            <v>672</v>
          </cell>
        </row>
        <row r="2914">
          <cell r="C2914" t="str">
            <v xml:space="preserve">Число койко-дней по счетам оплаченным и принятым к оплате </v>
          </cell>
          <cell r="D2914" t="str">
            <v>2013 год</v>
          </cell>
          <cell r="E2914">
            <v>0</v>
          </cell>
        </row>
        <row r="2915">
          <cell r="D2915" t="str">
            <v>4 месяца 2014 года</v>
          </cell>
          <cell r="E2915">
            <v>0</v>
          </cell>
        </row>
        <row r="2916">
          <cell r="D2916" t="str">
            <v>заявка на 2015 год</v>
          </cell>
          <cell r="E2916">
            <v>672</v>
          </cell>
        </row>
        <row r="2917">
          <cell r="C2917" t="str">
            <v>Число пролеченных больных (законченных случаев) по статистическим данным (формы 47, 62)</v>
          </cell>
          <cell r="D2917" t="str">
            <v>2013 год</v>
          </cell>
          <cell r="E2917">
            <v>50</v>
          </cell>
        </row>
        <row r="2918">
          <cell r="D2918" t="str">
            <v>4 месяца 2014 года</v>
          </cell>
          <cell r="E2918">
            <v>17</v>
          </cell>
        </row>
        <row r="2919">
          <cell r="D2919" t="str">
            <v>заявка на 2015 год</v>
          </cell>
          <cell r="E2919">
            <v>53</v>
          </cell>
        </row>
        <row r="2920">
          <cell r="C2920" t="str">
            <v xml:space="preserve">Число пролеченных больных (законченных случаев) по счетам оплаченным и принятым к оплате </v>
          </cell>
          <cell r="D2920" t="str">
            <v>2013 год</v>
          </cell>
          <cell r="E2920">
            <v>0</v>
          </cell>
        </row>
        <row r="2921">
          <cell r="D2921" t="str">
            <v>Утв-но в ТПГГ на 2014 год</v>
          </cell>
          <cell r="E2921">
            <v>0</v>
          </cell>
        </row>
        <row r="2922">
          <cell r="D2922" t="str">
            <v>4 месяца 2014 года</v>
          </cell>
          <cell r="E2922">
            <v>0</v>
          </cell>
        </row>
        <row r="2923">
          <cell r="D2923" t="str">
            <v>заявка на 2015 год</v>
          </cell>
          <cell r="E2923">
            <v>53</v>
          </cell>
        </row>
        <row r="2924">
          <cell r="C2924" t="str">
            <v>Среднегодовая занятость койки по статистическим данным (дней)</v>
          </cell>
          <cell r="D2924" t="str">
            <v>2013 год</v>
          </cell>
          <cell r="E2924">
            <v>338</v>
          </cell>
        </row>
        <row r="2925">
          <cell r="D2925" t="str">
            <v>4 месяца 2014 года</v>
          </cell>
          <cell r="E2925">
            <v>112.5</v>
          </cell>
        </row>
        <row r="2926">
          <cell r="D2926" t="str">
            <v>заявка на 2015 год</v>
          </cell>
          <cell r="E2926">
            <v>336</v>
          </cell>
        </row>
        <row r="2927">
          <cell r="C2927" t="str">
            <v>Среднегодовая занятость койки по счетам оплаченным и принятым к оплате (дней)</v>
          </cell>
          <cell r="D2927" t="str">
            <v>2013 год</v>
          </cell>
          <cell r="E2927">
            <v>0</v>
          </cell>
        </row>
        <row r="2928">
          <cell r="D2928" t="str">
            <v>4 месяца 2014 года</v>
          </cell>
          <cell r="E2928">
            <v>0</v>
          </cell>
        </row>
        <row r="2929">
          <cell r="D2929" t="str">
            <v>заявка на 2015 год</v>
          </cell>
          <cell r="E2929">
            <v>336</v>
          </cell>
        </row>
        <row r="2930">
          <cell r="E2930">
            <v>0</v>
          </cell>
        </row>
        <row r="2931">
          <cell r="C2931" t="str">
            <v>Средняя длительность пребывания 1-ого больного по статистическим данным  (дней)</v>
          </cell>
          <cell r="D2931" t="str">
            <v>2013 год</v>
          </cell>
          <cell r="E2931">
            <v>13.5</v>
          </cell>
        </row>
        <row r="2932">
          <cell r="D2932" t="str">
            <v>4 месяца 2014 года</v>
          </cell>
          <cell r="E2932">
            <v>13.2</v>
          </cell>
        </row>
        <row r="2933">
          <cell r="D2933" t="str">
            <v>заявка на 2015 год</v>
          </cell>
          <cell r="E2933">
            <v>12.7</v>
          </cell>
        </row>
        <row r="2934">
          <cell r="C2934" t="str">
            <v>Средняя длительность пребывания 1-ого больного по счетам оплаченным и принятым к оплате (дней)</v>
          </cell>
          <cell r="D2934" t="str">
            <v>2013 год</v>
          </cell>
          <cell r="E2934">
            <v>0</v>
          </cell>
        </row>
        <row r="2935">
          <cell r="D2935" t="str">
            <v>4 месяца 2014 года</v>
          </cell>
          <cell r="E2935">
            <v>0</v>
          </cell>
        </row>
        <row r="2936">
          <cell r="D2936" t="str">
            <v>заявка на 2015 год</v>
          </cell>
          <cell r="E2936">
            <v>12.7</v>
          </cell>
        </row>
        <row r="2937">
          <cell r="C2937" t="str">
            <v>Среднегодовое количество коек круглосуточного пребывания</v>
          </cell>
          <cell r="D2937" t="str">
            <v>2013 год</v>
          </cell>
          <cell r="E2937">
            <v>94</v>
          </cell>
        </row>
        <row r="2938">
          <cell r="D2938" t="str">
            <v>4 месяца 2014 года</v>
          </cell>
          <cell r="E2938">
            <v>139</v>
          </cell>
        </row>
        <row r="2939">
          <cell r="D2939" t="str">
            <v>заявка на 2015 год</v>
          </cell>
          <cell r="E2939">
            <v>125</v>
          </cell>
        </row>
        <row r="2940">
          <cell r="C2940" t="str">
            <v>Число койко-дней по статистическим данным (формы 47, 62)</v>
          </cell>
          <cell r="D2940" t="str">
            <v>2013 год</v>
          </cell>
          <cell r="E2940">
            <v>32881</v>
          </cell>
        </row>
        <row r="2941">
          <cell r="D2941" t="str">
            <v>4 месяца 2014 года</v>
          </cell>
          <cell r="E2941">
            <v>12232</v>
          </cell>
        </row>
        <row r="2942">
          <cell r="D2942" t="str">
            <v>заявка на 2015 год</v>
          </cell>
          <cell r="E2942">
            <v>40405</v>
          </cell>
        </row>
        <row r="2943">
          <cell r="C2943" t="str">
            <v xml:space="preserve">Число койко-дней по счетам оплаченным и принятым к оплате </v>
          </cell>
          <cell r="D2943" t="str">
            <v>2013 год</v>
          </cell>
          <cell r="E2943">
            <v>32205</v>
          </cell>
        </row>
        <row r="2944">
          <cell r="D2944" t="str">
            <v>4 месяца 2014 года</v>
          </cell>
          <cell r="E2944">
            <v>12007</v>
          </cell>
        </row>
        <row r="2945">
          <cell r="D2945" t="str">
            <v>заявка на 2015 год</v>
          </cell>
          <cell r="E2945">
            <v>40405</v>
          </cell>
        </row>
        <row r="2946">
          <cell r="C2946" t="str">
            <v>Число пролеченных больных (законченных случаев) по статистическим данным (формы 47, 62)</v>
          </cell>
          <cell r="D2946" t="str">
            <v>2013 год</v>
          </cell>
          <cell r="E2946">
            <v>2779</v>
          </cell>
        </row>
        <row r="2947">
          <cell r="D2947" t="str">
            <v>4 месяца 2014 года</v>
          </cell>
          <cell r="E2947">
            <v>1114</v>
          </cell>
        </row>
        <row r="2948">
          <cell r="D2948" t="str">
            <v>заявка на 2015 год</v>
          </cell>
          <cell r="E2948">
            <v>3469</v>
          </cell>
        </row>
        <row r="2949">
          <cell r="C2949" t="str">
            <v xml:space="preserve">Число пролеченных больных (законченных случаев) по счетам оплаченным и принятым к оплате </v>
          </cell>
          <cell r="D2949" t="str">
            <v>2013 год</v>
          </cell>
          <cell r="E2949">
            <v>2729</v>
          </cell>
        </row>
        <row r="2950">
          <cell r="D2950" t="str">
            <v>Утв-но в ТПГГ на 2014 год</v>
          </cell>
          <cell r="E2950">
            <v>3576</v>
          </cell>
        </row>
        <row r="2951">
          <cell r="D2951" t="str">
            <v>4 месяца 2014 года</v>
          </cell>
          <cell r="E2951">
            <v>1097</v>
          </cell>
        </row>
        <row r="2952">
          <cell r="D2952" t="str">
            <v>заявка на 2015 год</v>
          </cell>
          <cell r="E2952">
            <v>3469</v>
          </cell>
        </row>
        <row r="2953">
          <cell r="C2953" t="str">
            <v>Среднегодовая занятость койки по статистическим данным (дней)</v>
          </cell>
          <cell r="D2953" t="str">
            <v>2013 год</v>
          </cell>
          <cell r="E2953">
            <v>1343.7</v>
          </cell>
        </row>
        <row r="2954">
          <cell r="D2954" t="str">
            <v>4 месяца 2014 года</v>
          </cell>
          <cell r="E2954">
            <v>372.2</v>
          </cell>
        </row>
        <row r="2955">
          <cell r="D2955" t="str">
            <v>заявка на 2015 год</v>
          </cell>
          <cell r="E2955">
            <v>1623.1</v>
          </cell>
        </row>
        <row r="2956">
          <cell r="C2956" t="str">
            <v>Среднегодовая занятость койки по счетам оплаченным и принятым к оплате (дней)</v>
          </cell>
          <cell r="D2956" t="str">
            <v>2013 год</v>
          </cell>
          <cell r="E2956">
            <v>1005.7</v>
          </cell>
        </row>
        <row r="2957">
          <cell r="D2957" t="str">
            <v>4 месяца 2014 года</v>
          </cell>
          <cell r="E2957">
            <v>259.7</v>
          </cell>
        </row>
        <row r="2958">
          <cell r="D2958" t="str">
            <v>заявка на 2015 год</v>
          </cell>
          <cell r="E2958">
            <v>1623.1</v>
          </cell>
        </row>
        <row r="2959">
          <cell r="E2959">
            <v>0</v>
          </cell>
        </row>
        <row r="2960">
          <cell r="C2960" t="str">
            <v>Средняя длительность пребывания 1-ого больного по статистическим данным  (дней)</v>
          </cell>
          <cell r="D2960" t="str">
            <v>2013 год</v>
          </cell>
          <cell r="E2960">
            <v>13.5</v>
          </cell>
        </row>
        <row r="2961">
          <cell r="D2961" t="str">
            <v>4 месяца 2014 года</v>
          </cell>
          <cell r="E2961">
            <v>13.2</v>
          </cell>
        </row>
        <row r="2962">
          <cell r="D2962" t="str">
            <v>заявка на 2015 год</v>
          </cell>
          <cell r="E2962">
            <v>12.7</v>
          </cell>
        </row>
        <row r="2963">
          <cell r="C2963" t="str">
            <v>Средняя длительность пребывания 1-ого больного по счетам оплаченным и принятым к оплате (дней)</v>
          </cell>
          <cell r="D2963" t="str">
            <v>2013 год</v>
          </cell>
          <cell r="E2963">
            <v>0</v>
          </cell>
        </row>
        <row r="2964">
          <cell r="D2964" t="str">
            <v>4 месяца 2014 года</v>
          </cell>
          <cell r="E2964">
            <v>0</v>
          </cell>
        </row>
        <row r="2965">
          <cell r="D2965" t="str">
            <v>заявка на 2015 год</v>
          </cell>
          <cell r="E2965">
            <v>12.7</v>
          </cell>
        </row>
        <row r="2966">
          <cell r="C2966" t="str">
            <v>Среднегодовое количество коек круглосуточного пребывания</v>
          </cell>
          <cell r="D2966" t="str">
            <v>2013 год</v>
          </cell>
          <cell r="E2966">
            <v>905.3</v>
          </cell>
        </row>
        <row r="2967">
          <cell r="D2967" t="str">
            <v>4 месяца 2014 года</v>
          </cell>
          <cell r="E2967">
            <v>953</v>
          </cell>
        </row>
        <row r="2968">
          <cell r="D2968" t="str">
            <v>заявка на 2015 год</v>
          </cell>
          <cell r="E2968">
            <v>886</v>
          </cell>
        </row>
        <row r="2969">
          <cell r="C2969" t="str">
            <v>Число койко-дней по статистическим данным (формы 47, 62)</v>
          </cell>
          <cell r="D2969" t="str">
            <v>2013 год</v>
          </cell>
          <cell r="E2969">
            <v>322642</v>
          </cell>
        </row>
        <row r="2970">
          <cell r="D2970" t="str">
            <v>4 месяца 2014 года</v>
          </cell>
          <cell r="E2970">
            <v>107630</v>
          </cell>
        </row>
        <row r="2971">
          <cell r="D2971" t="str">
            <v>заявка на 2015 год</v>
          </cell>
          <cell r="E2971">
            <v>308186</v>
          </cell>
        </row>
        <row r="2972">
          <cell r="C2972" t="str">
            <v xml:space="preserve">Число койко-дней по счетам оплаченным и принятым к оплате </v>
          </cell>
          <cell r="D2972" t="str">
            <v>2013 год</v>
          </cell>
          <cell r="E2972">
            <v>314739</v>
          </cell>
        </row>
        <row r="2973">
          <cell r="D2973" t="str">
            <v>4 месяца 2014 года</v>
          </cell>
          <cell r="E2973">
            <v>103522</v>
          </cell>
        </row>
        <row r="2974">
          <cell r="D2974" t="str">
            <v>заявка на 2015 год</v>
          </cell>
          <cell r="E2974">
            <v>293091</v>
          </cell>
        </row>
        <row r="2975">
          <cell r="C2975" t="str">
            <v>Число пролеченных больных (законченных случаев) по статистическим данным (формы 47, 62)</v>
          </cell>
          <cell r="D2975" t="str">
            <v>2013 год</v>
          </cell>
          <cell r="E2975">
            <v>34032</v>
          </cell>
        </row>
        <row r="2976">
          <cell r="D2976" t="str">
            <v>4 месяца 2014 года</v>
          </cell>
          <cell r="E2976">
            <v>11027</v>
          </cell>
        </row>
        <row r="2977">
          <cell r="D2977" t="str">
            <v>заявка на 2015 год</v>
          </cell>
          <cell r="E2977">
            <v>28605</v>
          </cell>
        </row>
        <row r="2978">
          <cell r="C2978" t="str">
            <v xml:space="preserve">Число пролеченных больных (законченных случаев) по счетам оплаченным и принятым к оплате </v>
          </cell>
          <cell r="D2978" t="str">
            <v>2013 год</v>
          </cell>
          <cell r="E2978">
            <v>33029</v>
          </cell>
        </row>
        <row r="2979">
          <cell r="D2979" t="str">
            <v>Утв-но в ТПГГ на 2014 год</v>
          </cell>
          <cell r="E2979">
            <v>28214</v>
          </cell>
        </row>
        <row r="2980">
          <cell r="D2980" t="str">
            <v>4 месяца 2014 года</v>
          </cell>
          <cell r="E2980">
            <v>10663</v>
          </cell>
        </row>
        <row r="2981">
          <cell r="D2981" t="str">
            <v>заявка на 2015 год</v>
          </cell>
          <cell r="E2981">
            <v>27303</v>
          </cell>
        </row>
        <row r="2982">
          <cell r="C2982" t="str">
            <v>Среднегодовая занятость койки по статистическим данным (дней)</v>
          </cell>
          <cell r="D2982" t="str">
            <v>2013 год</v>
          </cell>
          <cell r="E2982">
            <v>5259</v>
          </cell>
        </row>
        <row r="2983">
          <cell r="D2983" t="str">
            <v>4 месяца 2014 года</v>
          </cell>
          <cell r="E2983">
            <v>1624.8</v>
          </cell>
        </row>
        <row r="2984">
          <cell r="D2984" t="str">
            <v>заявка на 2015 год</v>
          </cell>
          <cell r="E2984">
            <v>5401.7999999999993</v>
          </cell>
        </row>
        <row r="2985">
          <cell r="C2985" t="str">
            <v>Среднегодовая занятость койки по счетам оплаченным и принятым к оплате (дней)</v>
          </cell>
          <cell r="D2985" t="str">
            <v>2013 год</v>
          </cell>
          <cell r="E2985">
            <v>4750.8999999999996</v>
          </cell>
        </row>
        <row r="2986">
          <cell r="D2986" t="str">
            <v>4 месяца 2014 года</v>
          </cell>
          <cell r="E2986">
            <v>1446.5</v>
          </cell>
        </row>
        <row r="2987">
          <cell r="D2987" t="str">
            <v>заявка на 2015 год</v>
          </cell>
          <cell r="E2987">
            <v>5253.1</v>
          </cell>
        </row>
        <row r="2988">
          <cell r="E2988">
            <v>0</v>
          </cell>
        </row>
        <row r="2989">
          <cell r="C2989" t="str">
            <v>Средняя длительность пребывания 1-ого больного по статистическим данным  (дней)</v>
          </cell>
          <cell r="D2989" t="str">
            <v>2013 год</v>
          </cell>
          <cell r="E2989">
            <v>13.5</v>
          </cell>
        </row>
        <row r="2990">
          <cell r="D2990" t="str">
            <v>4 месяца 2014 года</v>
          </cell>
          <cell r="E2990">
            <v>13.2</v>
          </cell>
        </row>
        <row r="2991">
          <cell r="D2991" t="str">
            <v>заявка на 2015 год</v>
          </cell>
          <cell r="E2991">
            <v>12.7</v>
          </cell>
        </row>
        <row r="2992">
          <cell r="C2992" t="str">
            <v>Средняя длительность пребывания 1-ого больного по счетам оплаченным и принятым к оплате (дней)</v>
          </cell>
          <cell r="D2992" t="str">
            <v>2013 год</v>
          </cell>
          <cell r="E2992">
            <v>0</v>
          </cell>
        </row>
        <row r="2993">
          <cell r="D2993" t="str">
            <v>4 месяца 2014 года</v>
          </cell>
          <cell r="E2993">
            <v>0</v>
          </cell>
        </row>
        <row r="2994">
          <cell r="D2994" t="str">
            <v>заявка на 2015 год</v>
          </cell>
          <cell r="E2994">
            <v>12.7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8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43"/>
      <c r="U3" s="43"/>
      <c r="V3" s="43"/>
      <c r="W3" s="43"/>
      <c r="X3" s="43"/>
      <c r="Y3" s="44"/>
      <c r="Z3" s="46" t="s">
        <v>3</v>
      </c>
      <c r="AA3" s="47"/>
      <c r="AB3" s="48"/>
    </row>
    <row r="4" spans="1:28" ht="152.25" customHeight="1">
      <c r="A4" s="40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45" t="s">
        <v>12</v>
      </c>
      <c r="AA4" s="45"/>
      <c r="AB4" s="49"/>
    </row>
    <row r="5" spans="1:28" s="5" customFormat="1" ht="43.5" customHeight="1">
      <c r="A5" s="41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3500</v>
      </c>
      <c r="V71" s="9"/>
      <c r="W71" s="9">
        <v>0</v>
      </c>
      <c r="X71" s="9"/>
      <c r="Y71" s="9"/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3500</v>
      </c>
      <c r="V90" s="9">
        <v>0</v>
      </c>
      <c r="W90" s="9">
        <v>0</v>
      </c>
      <c r="X90" s="9">
        <v>0</v>
      </c>
      <c r="Y90" s="9">
        <v>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Z3:AB3"/>
    <mergeCell ref="B4:D4"/>
    <mergeCell ref="E4:G4"/>
    <mergeCell ref="H4:J4"/>
    <mergeCell ref="K4:M4"/>
    <mergeCell ref="Z4:AB4"/>
    <mergeCell ref="B1:P1"/>
    <mergeCell ref="B2:P2"/>
    <mergeCell ref="A3:A5"/>
    <mergeCell ref="B3:P3"/>
    <mergeCell ref="Q3:Y3"/>
    <mergeCell ref="N4:P4"/>
    <mergeCell ref="Q4:S4"/>
    <mergeCell ref="T4:V4"/>
    <mergeCell ref="W4:Y4"/>
  </mergeCells>
  <conditionalFormatting sqref="B6:AB84 B90:M90 Q90:AB90">
    <cfRule type="expression" dxfId="27" priority="4">
      <formula>(#REF!+#REF!)&lt;B6</formula>
    </cfRule>
  </conditionalFormatting>
  <conditionalFormatting sqref="B85:AB89">
    <cfRule type="expression" dxfId="26" priority="3">
      <formula>(#REF!+#REF!)&lt;B85</formula>
    </cfRule>
  </conditionalFormatting>
  <conditionalFormatting sqref="N90:P90">
    <cfRule type="expression" dxfId="25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8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2" sqref="A2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8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43"/>
      <c r="U3" s="43"/>
      <c r="V3" s="43"/>
      <c r="W3" s="43"/>
      <c r="X3" s="43"/>
      <c r="Y3" s="44"/>
      <c r="Z3" s="46" t="s">
        <v>3</v>
      </c>
      <c r="AA3" s="47"/>
      <c r="AB3" s="48"/>
    </row>
    <row r="4" spans="1:28" ht="152.25" customHeight="1">
      <c r="A4" s="40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45" t="s">
        <v>12</v>
      </c>
      <c r="AA4" s="45"/>
      <c r="AB4" s="49"/>
    </row>
    <row r="5" spans="1:28" s="5" customFormat="1" ht="43.5" customHeight="1">
      <c r="A5" s="41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223</v>
      </c>
      <c r="J39" s="9">
        <v>151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1177</v>
      </c>
      <c r="O68" s="9">
        <v>1177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3500</v>
      </c>
      <c r="C74" s="9">
        <v>3498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2500</v>
      </c>
      <c r="C82" s="9">
        <v>2500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145</v>
      </c>
      <c r="O85" s="9">
        <v>145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174176</v>
      </c>
      <c r="J90" s="9">
        <v>34105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</sheetData>
  <autoFilter ref="A5:AB90"/>
  <mergeCells count="15">
    <mergeCell ref="Z3:AB3"/>
    <mergeCell ref="B4:D4"/>
    <mergeCell ref="E4:G4"/>
    <mergeCell ref="H4:J4"/>
    <mergeCell ref="K4:M4"/>
    <mergeCell ref="Z4:AB4"/>
    <mergeCell ref="B1:P1"/>
    <mergeCell ref="B2:P2"/>
    <mergeCell ref="A3:A5"/>
    <mergeCell ref="B3:P3"/>
    <mergeCell ref="Q3:Y3"/>
    <mergeCell ref="N4:P4"/>
    <mergeCell ref="Q4:S4"/>
    <mergeCell ref="T4:V4"/>
    <mergeCell ref="W4:Y4"/>
  </mergeCells>
  <conditionalFormatting sqref="B6:AB84 B90:M90 Q90:AB90">
    <cfRule type="expression" dxfId="24" priority="4">
      <formula>(#REF!+#REF!)&lt;B6</formula>
    </cfRule>
  </conditionalFormatting>
  <conditionalFormatting sqref="B85:AB89">
    <cfRule type="expression" dxfId="23" priority="3">
      <formula>(#REF!+#REF!)&lt;B85</formula>
    </cfRule>
  </conditionalFormatting>
  <conditionalFormatting sqref="N90:P90">
    <cfRule type="expression" dxfId="22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8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43"/>
      <c r="U3" s="43"/>
      <c r="V3" s="43"/>
      <c r="W3" s="43"/>
      <c r="X3" s="43"/>
      <c r="Y3" s="44"/>
      <c r="Z3" s="46" t="s">
        <v>3</v>
      </c>
      <c r="AA3" s="47"/>
      <c r="AB3" s="48"/>
    </row>
    <row r="4" spans="1:28" ht="152.25" customHeight="1">
      <c r="A4" s="40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45" t="s">
        <v>12</v>
      </c>
      <c r="AA4" s="45"/>
      <c r="AB4" s="49"/>
    </row>
    <row r="5" spans="1:28" s="5" customFormat="1" ht="43.5" customHeight="1">
      <c r="A5" s="41"/>
      <c r="B5" s="12" t="s">
        <v>13</v>
      </c>
      <c r="C5" s="12" t="s">
        <v>14</v>
      </c>
      <c r="D5" s="12" t="s">
        <v>15</v>
      </c>
      <c r="E5" s="12" t="s">
        <v>13</v>
      </c>
      <c r="F5" s="12" t="s">
        <v>14</v>
      </c>
      <c r="G5" s="12" t="s">
        <v>15</v>
      </c>
      <c r="H5" s="12" t="s">
        <v>13</v>
      </c>
      <c r="I5" s="12" t="s">
        <v>14</v>
      </c>
      <c r="J5" s="12" t="s">
        <v>15</v>
      </c>
      <c r="K5" s="12" t="s">
        <v>13</v>
      </c>
      <c r="L5" s="12" t="s">
        <v>14</v>
      </c>
      <c r="M5" s="12" t="s">
        <v>15</v>
      </c>
      <c r="N5" s="12" t="s">
        <v>13</v>
      </c>
      <c r="O5" s="12" t="s">
        <v>14</v>
      </c>
      <c r="P5" s="12" t="s">
        <v>15</v>
      </c>
      <c r="Q5" s="12" t="s">
        <v>13</v>
      </c>
      <c r="R5" s="12" t="s">
        <v>14</v>
      </c>
      <c r="S5" s="12" t="s">
        <v>15</v>
      </c>
      <c r="T5" s="12" t="s">
        <v>13</v>
      </c>
      <c r="U5" s="12" t="s">
        <v>14</v>
      </c>
      <c r="V5" s="12" t="s">
        <v>15</v>
      </c>
      <c r="W5" s="12" t="s">
        <v>13</v>
      </c>
      <c r="X5" s="12" t="s">
        <v>14</v>
      </c>
      <c r="Y5" s="12" t="s">
        <v>15</v>
      </c>
      <c r="Z5" s="12" t="s">
        <v>13</v>
      </c>
      <c r="AA5" s="12" t="s">
        <v>14</v>
      </c>
      <c r="AB5" s="13" t="s">
        <v>15</v>
      </c>
    </row>
    <row r="6" spans="1:28" ht="58.5" customHeight="1">
      <c r="A6" s="14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14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14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14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14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14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14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14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14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14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14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14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14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14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14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14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14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14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14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14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14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14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14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14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14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14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14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14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14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14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14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14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14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14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14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14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14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14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14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14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14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14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14" t="s">
        <v>58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14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14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14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14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14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14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14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14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14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14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14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14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14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14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14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14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14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14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14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14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14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14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14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14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14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14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14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14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14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14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14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1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1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14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14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14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1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1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1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1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1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21" priority="4">
      <formula>(#REF!+#REF!)&lt;B6</formula>
    </cfRule>
  </conditionalFormatting>
  <conditionalFormatting sqref="B85:AB89">
    <cfRule type="expression" dxfId="20" priority="3">
      <formula>(#REF!+#REF!)&lt;B85</formula>
    </cfRule>
  </conditionalFormatting>
  <conditionalFormatting sqref="N90:P90">
    <cfRule type="expression" dxfId="19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1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1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8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43"/>
      <c r="U3" s="43"/>
      <c r="V3" s="43"/>
      <c r="W3" s="43"/>
      <c r="X3" s="43"/>
      <c r="Y3" s="44"/>
      <c r="Z3" s="46" t="s">
        <v>3</v>
      </c>
      <c r="AA3" s="47"/>
      <c r="AB3" s="48"/>
    </row>
    <row r="4" spans="1:28" ht="152.25" customHeight="1">
      <c r="A4" s="40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45" t="s">
        <v>12</v>
      </c>
      <c r="AA4" s="45"/>
      <c r="AB4" s="49"/>
    </row>
    <row r="5" spans="1:28" s="5" customFormat="1" ht="43.5" customHeight="1">
      <c r="A5" s="41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500</v>
      </c>
      <c r="L16" s="9">
        <v>497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960</v>
      </c>
      <c r="L26" s="9">
        <v>960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235</v>
      </c>
      <c r="L35" s="9">
        <v>235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101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3300</v>
      </c>
      <c r="AA51" s="9">
        <v>3300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5800</v>
      </c>
      <c r="AA90" s="9">
        <v>5800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</sheetData>
  <autoFilter ref="A5:AB90"/>
  <mergeCells count="15">
    <mergeCell ref="Z3:AB3"/>
    <mergeCell ref="B4:D4"/>
    <mergeCell ref="E4:G4"/>
    <mergeCell ref="H4:J4"/>
    <mergeCell ref="K4:M4"/>
    <mergeCell ref="Z4:AB4"/>
    <mergeCell ref="B1:P1"/>
    <mergeCell ref="B2:P2"/>
    <mergeCell ref="A3:A5"/>
    <mergeCell ref="B3:P3"/>
    <mergeCell ref="Q3:Y3"/>
    <mergeCell ref="N4:P4"/>
    <mergeCell ref="Q4:S4"/>
    <mergeCell ref="T4:V4"/>
    <mergeCell ref="W4:Y4"/>
  </mergeCells>
  <conditionalFormatting sqref="B6:AB84 B90:M90 Q90:AB90">
    <cfRule type="expression" dxfId="18" priority="4">
      <formula>(#REF!+#REF!)&lt;B6</formula>
    </cfRule>
  </conditionalFormatting>
  <conditionalFormatting sqref="B85:AB89">
    <cfRule type="expression" dxfId="17" priority="3">
      <formula>(#REF!+#REF!)&lt;B85</formula>
    </cfRule>
  </conditionalFormatting>
  <conditionalFormatting sqref="N90:P90">
    <cfRule type="expression" dxfId="16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3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2" customWidth="1"/>
    <col min="2" max="2" width="14.140625" style="1" customWidth="1"/>
    <col min="3" max="3" width="12.140625" style="1" customWidth="1"/>
    <col min="4" max="4" width="14" style="1" customWidth="1"/>
    <col min="5" max="5" width="12.140625" style="1" customWidth="1"/>
    <col min="6" max="6" width="10.140625" style="1" customWidth="1"/>
    <col min="7" max="7" width="11" style="1" customWidth="1"/>
    <col min="8" max="8" width="12.140625" style="1" customWidth="1"/>
    <col min="9" max="9" width="11.140625" style="1" customWidth="1"/>
    <col min="10" max="10" width="10" style="1" customWidth="1"/>
    <col min="11" max="11" width="12.5703125" style="1" customWidth="1"/>
    <col min="12" max="12" width="10.85546875" style="1" customWidth="1"/>
    <col min="13" max="13" width="9.7109375" style="1" customWidth="1"/>
    <col min="14" max="14" width="14.42578125" style="1" customWidth="1"/>
    <col min="15" max="15" width="10.42578125" style="1" customWidth="1"/>
    <col min="16" max="16" width="10.5703125" style="1" customWidth="1"/>
    <col min="17" max="17" width="13.28515625" style="1" customWidth="1"/>
    <col min="18" max="18" width="10.140625" style="1" customWidth="1"/>
    <col min="19" max="19" width="11.7109375" style="1" customWidth="1"/>
    <col min="20" max="20" width="12.28515625" style="3" customWidth="1"/>
    <col min="21" max="21" width="8.42578125" style="1" customWidth="1"/>
    <col min="22" max="22" width="7.42578125" style="1" customWidth="1"/>
    <col min="23" max="23" width="13.28515625" style="3" customWidth="1"/>
    <col min="24" max="24" width="8.42578125" style="1" customWidth="1"/>
    <col min="25" max="25" width="15.140625" style="1" customWidth="1"/>
    <col min="26" max="26" width="12.140625" style="1" customWidth="1"/>
    <col min="27" max="27" width="10" style="1" customWidth="1"/>
    <col min="28" max="28" width="10.5703125" style="1" customWidth="1"/>
    <col min="29" max="16384" width="9.140625" style="1"/>
  </cols>
  <sheetData>
    <row r="1" spans="1:28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28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AA2" s="4"/>
      <c r="AB2" s="4"/>
    </row>
    <row r="3" spans="1:28" ht="49.5" customHeight="1">
      <c r="A3" s="39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43"/>
      <c r="S3" s="43"/>
      <c r="T3" s="43"/>
      <c r="U3" s="43"/>
      <c r="V3" s="43"/>
      <c r="W3" s="43"/>
      <c r="X3" s="43"/>
      <c r="Y3" s="44"/>
      <c r="Z3" s="46" t="s">
        <v>3</v>
      </c>
      <c r="AA3" s="47"/>
      <c r="AB3" s="48"/>
    </row>
    <row r="4" spans="1:28" ht="152.25" customHeight="1">
      <c r="A4" s="40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45" t="s">
        <v>12</v>
      </c>
      <c r="AA4" s="45"/>
      <c r="AB4" s="49"/>
    </row>
    <row r="5" spans="1:28" s="5" customFormat="1" ht="43.5" customHeight="1">
      <c r="A5" s="41"/>
      <c r="B5" s="6" t="s">
        <v>13</v>
      </c>
      <c r="C5" s="6" t="s">
        <v>14</v>
      </c>
      <c r="D5" s="6" t="s">
        <v>15</v>
      </c>
      <c r="E5" s="6" t="s">
        <v>13</v>
      </c>
      <c r="F5" s="6" t="s">
        <v>14</v>
      </c>
      <c r="G5" s="6" t="s">
        <v>15</v>
      </c>
      <c r="H5" s="6" t="s">
        <v>13</v>
      </c>
      <c r="I5" s="6" t="s">
        <v>14</v>
      </c>
      <c r="J5" s="6" t="s">
        <v>15</v>
      </c>
      <c r="K5" s="6" t="s">
        <v>13</v>
      </c>
      <c r="L5" s="6" t="s">
        <v>14</v>
      </c>
      <c r="M5" s="6" t="s">
        <v>15</v>
      </c>
      <c r="N5" s="6" t="s">
        <v>13</v>
      </c>
      <c r="O5" s="6" t="s">
        <v>14</v>
      </c>
      <c r="P5" s="6" t="s">
        <v>15</v>
      </c>
      <c r="Q5" s="6" t="s">
        <v>13</v>
      </c>
      <c r="R5" s="6" t="s">
        <v>14</v>
      </c>
      <c r="S5" s="6" t="s">
        <v>15</v>
      </c>
      <c r="T5" s="6" t="s">
        <v>13</v>
      </c>
      <c r="U5" s="6" t="s">
        <v>14</v>
      </c>
      <c r="V5" s="6" t="s">
        <v>15</v>
      </c>
      <c r="W5" s="6" t="s">
        <v>13</v>
      </c>
      <c r="X5" s="6" t="s">
        <v>14</v>
      </c>
      <c r="Y5" s="6" t="s">
        <v>15</v>
      </c>
      <c r="Z5" s="6" t="s">
        <v>13</v>
      </c>
      <c r="AA5" s="6" t="s">
        <v>14</v>
      </c>
      <c r="AB5" s="7" t="s">
        <v>15</v>
      </c>
    </row>
    <row r="6" spans="1:28" ht="58.5" customHeight="1">
      <c r="A6" s="8" t="s">
        <v>16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123</v>
      </c>
      <c r="L6" s="9">
        <v>123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>
        <v>0</v>
      </c>
      <c r="AB6" s="10">
        <v>0</v>
      </c>
    </row>
    <row r="7" spans="1:28" ht="45" customHeight="1">
      <c r="A7" s="8" t="s">
        <v>17</v>
      </c>
      <c r="B7" s="9">
        <v>1500</v>
      </c>
      <c r="C7" s="9">
        <v>1500</v>
      </c>
      <c r="D7" s="9">
        <v>0</v>
      </c>
      <c r="E7" s="9">
        <v>0</v>
      </c>
      <c r="F7" s="9">
        <v>0</v>
      </c>
      <c r="G7" s="9">
        <v>0</v>
      </c>
      <c r="H7" s="9">
        <v>2841</v>
      </c>
      <c r="I7" s="9">
        <v>2841</v>
      </c>
      <c r="J7" s="9">
        <v>0</v>
      </c>
      <c r="K7" s="9">
        <v>680</v>
      </c>
      <c r="L7" s="9">
        <v>680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>
        <v>0</v>
      </c>
      <c r="AB7" s="9">
        <v>0</v>
      </c>
    </row>
    <row r="8" spans="1:28" ht="45" customHeight="1">
      <c r="A8" s="8" t="s">
        <v>18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815</v>
      </c>
      <c r="I8" s="9">
        <v>815</v>
      </c>
      <c r="J8" s="9">
        <v>0</v>
      </c>
      <c r="K8" s="9">
        <v>431</v>
      </c>
      <c r="L8" s="9">
        <v>431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</row>
    <row r="9" spans="1:28" ht="45" customHeight="1">
      <c r="A9" s="8" t="s">
        <v>19</v>
      </c>
      <c r="B9" s="9">
        <v>800</v>
      </c>
      <c r="C9" s="9">
        <v>800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320</v>
      </c>
      <c r="L9" s="9">
        <v>320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/>
      <c r="W9" s="9">
        <v>0</v>
      </c>
      <c r="X9" s="9">
        <v>0</v>
      </c>
      <c r="Y9" s="9"/>
      <c r="Z9" s="9">
        <v>0</v>
      </c>
      <c r="AA9" s="9"/>
      <c r="AB9" s="9"/>
    </row>
    <row r="10" spans="1:28" ht="45" customHeight="1">
      <c r="A10" s="8" t="s">
        <v>20</v>
      </c>
      <c r="B10" s="9">
        <v>1000</v>
      </c>
      <c r="C10" s="9">
        <v>880</v>
      </c>
      <c r="D10" s="9">
        <v>120</v>
      </c>
      <c r="E10" s="9">
        <v>1000</v>
      </c>
      <c r="F10" s="9">
        <v>1000</v>
      </c>
      <c r="G10" s="9">
        <v>0</v>
      </c>
      <c r="H10" s="9">
        <v>463</v>
      </c>
      <c r="I10" s="9">
        <v>463</v>
      </c>
      <c r="J10" s="9">
        <v>0</v>
      </c>
      <c r="K10" s="9">
        <v>603</v>
      </c>
      <c r="L10" s="9">
        <v>600</v>
      </c>
      <c r="M10" s="9">
        <v>3</v>
      </c>
      <c r="N10" s="9">
        <v>0</v>
      </c>
      <c r="O10" s="9">
        <v>0</v>
      </c>
      <c r="P10" s="9">
        <v>0</v>
      </c>
      <c r="Q10" s="9">
        <v>700</v>
      </c>
      <c r="R10" s="9">
        <v>700</v>
      </c>
      <c r="S10" s="9">
        <v>0</v>
      </c>
      <c r="T10" s="9">
        <v>0</v>
      </c>
      <c r="U10" s="9">
        <v>0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</row>
    <row r="11" spans="1:28" ht="45" customHeight="1">
      <c r="A11" s="8" t="s">
        <v>21</v>
      </c>
      <c r="B11" s="9">
        <v>2500</v>
      </c>
      <c r="C11" s="9">
        <v>2500</v>
      </c>
      <c r="D11" s="9">
        <v>0</v>
      </c>
      <c r="E11" s="9">
        <v>0</v>
      </c>
      <c r="F11" s="9">
        <v>0</v>
      </c>
      <c r="G11" s="9">
        <v>0</v>
      </c>
      <c r="H11" s="9">
        <v>10964</v>
      </c>
      <c r="I11" s="9">
        <v>8475</v>
      </c>
      <c r="J11" s="9">
        <v>2489</v>
      </c>
      <c r="K11" s="9">
        <v>3838</v>
      </c>
      <c r="L11" s="9">
        <v>3838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</row>
    <row r="12" spans="1:28" ht="45" customHeight="1">
      <c r="A12" s="8" t="s">
        <v>22</v>
      </c>
      <c r="B12" s="9">
        <v>6000</v>
      </c>
      <c r="C12" s="9">
        <v>6000</v>
      </c>
      <c r="D12" s="9">
        <v>0</v>
      </c>
      <c r="E12" s="9">
        <v>3000</v>
      </c>
      <c r="F12" s="9">
        <v>2750</v>
      </c>
      <c r="G12" s="9">
        <v>250</v>
      </c>
      <c r="H12" s="9">
        <v>8717</v>
      </c>
      <c r="I12" s="9">
        <v>8717</v>
      </c>
      <c r="J12" s="9">
        <v>0</v>
      </c>
      <c r="K12" s="9">
        <v>2000</v>
      </c>
      <c r="L12" s="9">
        <v>1840</v>
      </c>
      <c r="M12" s="9">
        <v>160</v>
      </c>
      <c r="N12" s="9">
        <v>0</v>
      </c>
      <c r="O12" s="9">
        <v>0</v>
      </c>
      <c r="P12" s="9">
        <v>0</v>
      </c>
      <c r="Q12" s="9">
        <v>2709</v>
      </c>
      <c r="R12" s="9">
        <v>2709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</row>
    <row r="13" spans="1:28" ht="45" customHeight="1">
      <c r="A13" s="8" t="s">
        <v>23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420</v>
      </c>
      <c r="I13" s="9">
        <v>420</v>
      </c>
      <c r="J13" s="9">
        <v>0</v>
      </c>
      <c r="K13" s="9">
        <v>350</v>
      </c>
      <c r="L13" s="9">
        <v>348</v>
      </c>
      <c r="M13" s="9">
        <v>2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</row>
    <row r="14" spans="1:28" ht="45" customHeight="1">
      <c r="A14" s="8" t="s">
        <v>24</v>
      </c>
      <c r="B14" s="9">
        <v>1800</v>
      </c>
      <c r="C14" s="9">
        <v>1800</v>
      </c>
      <c r="D14" s="9">
        <v>0</v>
      </c>
      <c r="E14" s="9">
        <v>0</v>
      </c>
      <c r="F14" s="9">
        <v>0</v>
      </c>
      <c r="G14" s="9">
        <v>0</v>
      </c>
      <c r="H14" s="9">
        <v>12312</v>
      </c>
      <c r="I14" s="9">
        <v>12312</v>
      </c>
      <c r="J14" s="9">
        <v>0</v>
      </c>
      <c r="K14" s="9">
        <v>971</v>
      </c>
      <c r="L14" s="9">
        <v>971</v>
      </c>
      <c r="M14" s="9">
        <v>0</v>
      </c>
      <c r="N14" s="9">
        <v>0</v>
      </c>
      <c r="O14" s="9">
        <v>0</v>
      </c>
      <c r="P14" s="9">
        <v>0</v>
      </c>
      <c r="Q14" s="9">
        <v>4229</v>
      </c>
      <c r="R14" s="9">
        <v>4229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</row>
    <row r="15" spans="1:28" ht="45" customHeight="1">
      <c r="A15" s="8" t="s">
        <v>25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246</v>
      </c>
      <c r="L15" s="9">
        <v>246</v>
      </c>
      <c r="M15" s="9">
        <v>0</v>
      </c>
      <c r="N15" s="9">
        <v>0</v>
      </c>
      <c r="O15" s="9">
        <v>0</v>
      </c>
      <c r="P15" s="9"/>
      <c r="Q15" s="9">
        <v>0</v>
      </c>
      <c r="R15" s="9"/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</row>
    <row r="16" spans="1:28" ht="45" customHeight="1">
      <c r="A16" s="8" t="s">
        <v>26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477</v>
      </c>
      <c r="I16" s="9">
        <v>477</v>
      </c>
      <c r="J16" s="9">
        <v>0</v>
      </c>
      <c r="K16" s="9">
        <v>300</v>
      </c>
      <c r="L16" s="9">
        <v>297</v>
      </c>
      <c r="M16" s="9">
        <v>3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</row>
    <row r="17" spans="1:28" ht="45" customHeight="1">
      <c r="A17" s="8" t="s">
        <v>27</v>
      </c>
      <c r="B17" s="9">
        <v>4300</v>
      </c>
      <c r="C17" s="9">
        <v>4240</v>
      </c>
      <c r="D17" s="9">
        <v>60</v>
      </c>
      <c r="E17" s="9">
        <v>0</v>
      </c>
      <c r="F17" s="9">
        <v>0</v>
      </c>
      <c r="G17" s="9">
        <v>0</v>
      </c>
      <c r="H17" s="9">
        <v>624</v>
      </c>
      <c r="I17" s="9">
        <v>624</v>
      </c>
      <c r="J17" s="9">
        <v>0</v>
      </c>
      <c r="K17" s="9">
        <v>1400</v>
      </c>
      <c r="L17" s="9">
        <v>1400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</row>
    <row r="18" spans="1:28" ht="45" customHeight="1">
      <c r="A18" s="8" t="s">
        <v>28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450</v>
      </c>
      <c r="L18" s="9">
        <v>450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</row>
    <row r="19" spans="1:28" ht="45" customHeight="1">
      <c r="A19" s="8" t="s">
        <v>29</v>
      </c>
      <c r="B19" s="9">
        <v>200</v>
      </c>
      <c r="C19" s="9">
        <v>200</v>
      </c>
      <c r="D19" s="9">
        <v>0</v>
      </c>
      <c r="E19" s="9">
        <v>0</v>
      </c>
      <c r="F19" s="9">
        <v>0</v>
      </c>
      <c r="G19" s="9">
        <v>0</v>
      </c>
      <c r="H19" s="9">
        <v>867</v>
      </c>
      <c r="I19" s="9">
        <v>867</v>
      </c>
      <c r="J19" s="9">
        <v>0</v>
      </c>
      <c r="K19" s="9">
        <v>420</v>
      </c>
      <c r="L19" s="9">
        <v>420</v>
      </c>
      <c r="M19" s="9">
        <v>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</row>
    <row r="20" spans="1:28" ht="45" customHeight="1">
      <c r="A20" s="8" t="s">
        <v>30</v>
      </c>
      <c r="B20" s="9">
        <v>600</v>
      </c>
      <c r="C20" s="9">
        <v>600</v>
      </c>
      <c r="D20" s="9">
        <v>0</v>
      </c>
      <c r="E20" s="9">
        <v>0</v>
      </c>
      <c r="F20" s="9">
        <v>0</v>
      </c>
      <c r="G20" s="9">
        <v>0</v>
      </c>
      <c r="H20" s="9">
        <v>3236</v>
      </c>
      <c r="I20" s="9">
        <v>1389</v>
      </c>
      <c r="J20" s="9">
        <v>1847</v>
      </c>
      <c r="K20" s="9">
        <v>500</v>
      </c>
      <c r="L20" s="9">
        <v>470</v>
      </c>
      <c r="M20" s="9">
        <v>30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</row>
    <row r="21" spans="1:28" ht="45" customHeight="1">
      <c r="A21" s="8" t="s">
        <v>31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1033</v>
      </c>
      <c r="I21" s="9">
        <v>1033</v>
      </c>
      <c r="J21" s="9">
        <v>0</v>
      </c>
      <c r="K21" s="9">
        <v>550</v>
      </c>
      <c r="L21" s="9">
        <v>550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</row>
    <row r="22" spans="1:28" ht="45" customHeight="1">
      <c r="A22" s="8" t="s">
        <v>32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1368</v>
      </c>
      <c r="I22" s="9">
        <v>1368</v>
      </c>
      <c r="J22" s="9">
        <v>0</v>
      </c>
      <c r="K22" s="9">
        <v>380</v>
      </c>
      <c r="L22" s="9">
        <v>380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</row>
    <row r="23" spans="1:28" ht="45" customHeight="1">
      <c r="A23" s="8" t="s">
        <v>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700</v>
      </c>
      <c r="L23" s="9">
        <v>686</v>
      </c>
      <c r="M23" s="9">
        <v>14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</row>
    <row r="24" spans="1:28" ht="45" customHeight="1">
      <c r="A24" s="8" t="s">
        <v>34</v>
      </c>
      <c r="B24" s="9">
        <v>1275</v>
      </c>
      <c r="C24" s="9">
        <v>1275</v>
      </c>
      <c r="D24" s="9">
        <v>0</v>
      </c>
      <c r="E24" s="9">
        <v>0</v>
      </c>
      <c r="F24" s="9">
        <v>0</v>
      </c>
      <c r="G24" s="9">
        <v>0</v>
      </c>
      <c r="H24" s="9">
        <v>520</v>
      </c>
      <c r="I24" s="9">
        <v>364</v>
      </c>
      <c r="J24" s="9">
        <v>156</v>
      </c>
      <c r="K24" s="9">
        <v>1378</v>
      </c>
      <c r="L24" s="9">
        <v>1366</v>
      </c>
      <c r="M24" s="9">
        <v>12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</row>
    <row r="25" spans="1:28" ht="45" customHeight="1">
      <c r="A25" s="8" t="s">
        <v>35</v>
      </c>
      <c r="B25" s="9">
        <v>1585</v>
      </c>
      <c r="C25" s="9">
        <v>1560</v>
      </c>
      <c r="D25" s="9">
        <v>25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513</v>
      </c>
      <c r="L25" s="9">
        <v>513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</row>
    <row r="26" spans="1:28" ht="45" customHeight="1">
      <c r="A26" s="8" t="s">
        <v>36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376</v>
      </c>
      <c r="I26" s="9">
        <v>376</v>
      </c>
      <c r="J26" s="9">
        <v>0</v>
      </c>
      <c r="K26" s="9">
        <v>710</v>
      </c>
      <c r="L26" s="9">
        <v>710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</row>
    <row r="27" spans="1:28" ht="45" customHeight="1">
      <c r="A27" s="8" t="s">
        <v>37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158</v>
      </c>
      <c r="L27" s="9">
        <v>158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</row>
    <row r="28" spans="1:28" ht="45" customHeight="1">
      <c r="A28" s="8" t="s">
        <v>38</v>
      </c>
      <c r="B28" s="9">
        <v>420</v>
      </c>
      <c r="C28" s="9">
        <v>420</v>
      </c>
      <c r="D28" s="9">
        <v>0</v>
      </c>
      <c r="E28" s="9">
        <v>0</v>
      </c>
      <c r="F28" s="9">
        <v>0</v>
      </c>
      <c r="G28" s="9">
        <v>0</v>
      </c>
      <c r="H28" s="9">
        <v>3693</v>
      </c>
      <c r="I28" s="9">
        <v>2983</v>
      </c>
      <c r="J28" s="9">
        <v>710</v>
      </c>
      <c r="K28" s="9">
        <v>1262</v>
      </c>
      <c r="L28" s="9">
        <v>1242</v>
      </c>
      <c r="M28" s="9">
        <v>20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</row>
    <row r="29" spans="1:28" ht="45" customHeight="1">
      <c r="A29" s="8" t="s">
        <v>39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210</v>
      </c>
      <c r="L29" s="9">
        <v>210</v>
      </c>
      <c r="M29" s="9">
        <v>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</row>
    <row r="30" spans="1:28" ht="45" customHeight="1">
      <c r="A30" s="8" t="s">
        <v>40</v>
      </c>
      <c r="B30" s="9">
        <v>1020</v>
      </c>
      <c r="C30" s="9">
        <v>1020</v>
      </c>
      <c r="D30" s="9">
        <v>0</v>
      </c>
      <c r="E30" s="9">
        <v>0</v>
      </c>
      <c r="F30" s="9">
        <v>0</v>
      </c>
      <c r="G30" s="9">
        <v>0</v>
      </c>
      <c r="H30" s="9">
        <v>802</v>
      </c>
      <c r="I30" s="9">
        <v>617</v>
      </c>
      <c r="J30" s="9">
        <v>185</v>
      </c>
      <c r="K30" s="9">
        <v>1200</v>
      </c>
      <c r="L30" s="9">
        <v>1175</v>
      </c>
      <c r="M30" s="9">
        <v>25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</row>
    <row r="31" spans="1:28" ht="45" customHeight="1">
      <c r="A31" s="8" t="s">
        <v>41</v>
      </c>
      <c r="B31" s="9">
        <v>475</v>
      </c>
      <c r="C31" s="9">
        <v>472</v>
      </c>
      <c r="D31" s="9">
        <v>3</v>
      </c>
      <c r="E31" s="9">
        <v>0</v>
      </c>
      <c r="F31" s="9">
        <v>0</v>
      </c>
      <c r="G31" s="9">
        <v>0</v>
      </c>
      <c r="H31" s="9">
        <v>997</v>
      </c>
      <c r="I31" s="9">
        <v>997</v>
      </c>
      <c r="J31" s="9">
        <v>0</v>
      </c>
      <c r="K31" s="9">
        <v>600</v>
      </c>
      <c r="L31" s="9">
        <v>600</v>
      </c>
      <c r="M31" s="9">
        <v>0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</row>
    <row r="32" spans="1:28" ht="45" customHeight="1">
      <c r="A32" s="8" t="s">
        <v>42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207</v>
      </c>
      <c r="I32" s="9">
        <v>207</v>
      </c>
      <c r="J32" s="9">
        <v>0</v>
      </c>
      <c r="K32" s="9">
        <v>0</v>
      </c>
      <c r="L32" s="9"/>
      <c r="M32" s="9"/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</row>
    <row r="33" spans="1:28" ht="45" customHeight="1">
      <c r="A33" s="8" t="s">
        <v>43</v>
      </c>
      <c r="B33" s="9">
        <v>1800</v>
      </c>
      <c r="C33" s="9">
        <v>1750</v>
      </c>
      <c r="D33" s="9">
        <v>50</v>
      </c>
      <c r="E33" s="9">
        <v>0</v>
      </c>
      <c r="F33" s="9">
        <v>0</v>
      </c>
      <c r="G33" s="9">
        <v>0</v>
      </c>
      <c r="H33" s="9">
        <v>763</v>
      </c>
      <c r="I33" s="9">
        <v>763</v>
      </c>
      <c r="J33" s="9">
        <v>0</v>
      </c>
      <c r="K33" s="9">
        <v>750</v>
      </c>
      <c r="L33" s="9">
        <v>750</v>
      </c>
      <c r="M33" s="9">
        <v>0</v>
      </c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</row>
    <row r="34" spans="1:28" ht="45" customHeight="1">
      <c r="A34" s="8" t="s">
        <v>44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502</v>
      </c>
      <c r="L34" s="9">
        <v>478</v>
      </c>
      <c r="M34" s="9">
        <v>24</v>
      </c>
      <c r="N34" s="9">
        <v>0</v>
      </c>
      <c r="O34" s="9">
        <v>0</v>
      </c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</row>
    <row r="35" spans="1:28" ht="45" customHeight="1">
      <c r="A35" s="8" t="s">
        <v>45</v>
      </c>
      <c r="B35" s="9">
        <v>1500</v>
      </c>
      <c r="C35" s="9">
        <v>1500</v>
      </c>
      <c r="D35" s="9">
        <v>0</v>
      </c>
      <c r="E35" s="9">
        <v>0</v>
      </c>
      <c r="F35" s="9">
        <v>0</v>
      </c>
      <c r="G35" s="9">
        <v>0</v>
      </c>
      <c r="H35" s="9">
        <v>853</v>
      </c>
      <c r="I35" s="9">
        <v>837</v>
      </c>
      <c r="J35" s="9">
        <v>16</v>
      </c>
      <c r="K35" s="9">
        <v>685</v>
      </c>
      <c r="L35" s="9">
        <v>685</v>
      </c>
      <c r="M35" s="9">
        <v>0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</row>
    <row r="36" spans="1:28" ht="45" customHeight="1">
      <c r="A36" s="8" t="s">
        <v>46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201</v>
      </c>
      <c r="I36" s="9">
        <v>16</v>
      </c>
      <c r="J36" s="9">
        <v>185</v>
      </c>
      <c r="K36" s="9">
        <v>789</v>
      </c>
      <c r="L36" s="9">
        <v>786</v>
      </c>
      <c r="M36" s="9">
        <v>3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</row>
    <row r="37" spans="1:28" ht="45" customHeight="1">
      <c r="A37" s="8" t="s">
        <v>47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350</v>
      </c>
      <c r="L37" s="9">
        <v>350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</row>
    <row r="38" spans="1:28" ht="45" customHeight="1">
      <c r="A38" s="8" t="s">
        <v>48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2081</v>
      </c>
      <c r="I38" s="9">
        <v>1283</v>
      </c>
      <c r="J38" s="9">
        <v>798</v>
      </c>
      <c r="K38" s="9">
        <v>600</v>
      </c>
      <c r="L38" s="9">
        <v>600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</row>
    <row r="39" spans="1:28" ht="45" customHeight="1">
      <c r="A39" s="8" t="s">
        <v>49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374</v>
      </c>
      <c r="I39" s="9">
        <v>284</v>
      </c>
      <c r="J39" s="9">
        <v>90</v>
      </c>
      <c r="K39" s="9">
        <v>0</v>
      </c>
      <c r="L39" s="9">
        <v>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</row>
    <row r="40" spans="1:28" ht="45" customHeight="1">
      <c r="A40" s="8" t="s">
        <v>50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1685</v>
      </c>
      <c r="I40" s="9">
        <v>1685</v>
      </c>
      <c r="J40" s="9">
        <v>0</v>
      </c>
      <c r="K40" s="9">
        <v>220</v>
      </c>
      <c r="L40" s="9">
        <v>220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</row>
    <row r="41" spans="1:28" ht="45" customHeight="1">
      <c r="A41" s="8" t="s">
        <v>51</v>
      </c>
      <c r="B41" s="9">
        <v>2820</v>
      </c>
      <c r="C41" s="9">
        <v>2805</v>
      </c>
      <c r="D41" s="9">
        <v>15</v>
      </c>
      <c r="E41" s="9">
        <v>1371</v>
      </c>
      <c r="F41" s="9">
        <v>1354</v>
      </c>
      <c r="G41" s="9">
        <v>17</v>
      </c>
      <c r="H41" s="9">
        <v>2120</v>
      </c>
      <c r="I41" s="9">
        <v>2120</v>
      </c>
      <c r="J41" s="9">
        <v>0</v>
      </c>
      <c r="K41" s="9">
        <v>1300</v>
      </c>
      <c r="L41" s="9">
        <v>1300</v>
      </c>
      <c r="M41" s="9">
        <v>0</v>
      </c>
      <c r="N41" s="9">
        <v>0</v>
      </c>
      <c r="O41" s="9">
        <v>0</v>
      </c>
      <c r="P41" s="9">
        <v>0</v>
      </c>
      <c r="Q41" s="9">
        <v>1440</v>
      </c>
      <c r="R41" s="9">
        <v>1440</v>
      </c>
      <c r="S41" s="9">
        <v>0</v>
      </c>
      <c r="T41" s="9">
        <v>0</v>
      </c>
      <c r="U41" s="9">
        <v>0</v>
      </c>
      <c r="V41" s="9"/>
      <c r="W41" s="9">
        <v>0</v>
      </c>
      <c r="X41" s="9">
        <v>0</v>
      </c>
      <c r="Y41" s="9"/>
      <c r="Z41" s="9">
        <v>0</v>
      </c>
      <c r="AA41" s="9"/>
      <c r="AB41" s="9"/>
    </row>
    <row r="42" spans="1:28" ht="45" customHeight="1">
      <c r="A42" s="8" t="s">
        <v>52</v>
      </c>
      <c r="B42" s="9">
        <v>1200</v>
      </c>
      <c r="C42" s="9">
        <v>1200</v>
      </c>
      <c r="D42" s="9">
        <v>0</v>
      </c>
      <c r="E42" s="9">
        <v>1050</v>
      </c>
      <c r="F42" s="9">
        <v>1050</v>
      </c>
      <c r="G42" s="9">
        <v>0</v>
      </c>
      <c r="H42" s="9">
        <v>1445</v>
      </c>
      <c r="I42" s="9">
        <v>1445</v>
      </c>
      <c r="J42" s="9">
        <v>0</v>
      </c>
      <c r="K42" s="9">
        <v>150</v>
      </c>
      <c r="L42" s="9">
        <v>150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</row>
    <row r="43" spans="1:28" ht="45" customHeight="1">
      <c r="A43" s="8" t="s">
        <v>53</v>
      </c>
      <c r="B43" s="9">
        <v>1000</v>
      </c>
      <c r="C43" s="9">
        <v>0</v>
      </c>
      <c r="D43" s="9">
        <v>1000</v>
      </c>
      <c r="E43" s="9">
        <v>0</v>
      </c>
      <c r="F43" s="9">
        <v>0</v>
      </c>
      <c r="G43" s="9">
        <v>0</v>
      </c>
      <c r="H43" s="9">
        <v>1816</v>
      </c>
      <c r="I43" s="9">
        <v>0</v>
      </c>
      <c r="J43" s="9">
        <v>1816</v>
      </c>
      <c r="K43" s="9">
        <v>500</v>
      </c>
      <c r="L43" s="9">
        <v>0</v>
      </c>
      <c r="M43" s="9">
        <v>500</v>
      </c>
      <c r="N43" s="9">
        <v>0</v>
      </c>
      <c r="O43" s="9">
        <v>0</v>
      </c>
      <c r="P43" s="9"/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</row>
    <row r="44" spans="1:28" ht="45" customHeight="1">
      <c r="A44" s="8" t="s">
        <v>54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5708</v>
      </c>
      <c r="I44" s="9">
        <v>4748</v>
      </c>
      <c r="J44" s="9">
        <v>960</v>
      </c>
      <c r="K44" s="9">
        <v>1601</v>
      </c>
      <c r="L44" s="9">
        <v>1572</v>
      </c>
      <c r="M44" s="9">
        <v>29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</row>
    <row r="45" spans="1:28" ht="45" customHeight="1">
      <c r="A45" s="8" t="s">
        <v>55</v>
      </c>
      <c r="B45" s="9">
        <v>3962</v>
      </c>
      <c r="C45" s="9">
        <v>3962</v>
      </c>
      <c r="D45" s="9">
        <v>0</v>
      </c>
      <c r="E45" s="9">
        <v>0</v>
      </c>
      <c r="F45" s="9">
        <v>0</v>
      </c>
      <c r="G45" s="9">
        <v>0</v>
      </c>
      <c r="H45" s="9">
        <v>1756</v>
      </c>
      <c r="I45" s="9">
        <v>1756</v>
      </c>
      <c r="J45" s="9">
        <v>0</v>
      </c>
      <c r="K45" s="9">
        <v>2500</v>
      </c>
      <c r="L45" s="9">
        <v>2500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</row>
    <row r="46" spans="1:28" ht="45" customHeight="1">
      <c r="A46" s="8" t="s">
        <v>56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884</v>
      </c>
      <c r="I46" s="9">
        <v>884</v>
      </c>
      <c r="J46" s="9">
        <v>0</v>
      </c>
      <c r="K46" s="9">
        <v>982</v>
      </c>
      <c r="L46" s="9">
        <v>982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</row>
    <row r="47" spans="1:28" ht="45" customHeight="1">
      <c r="A47" s="8" t="s">
        <v>57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2237</v>
      </c>
      <c r="I47" s="9">
        <v>2237</v>
      </c>
      <c r="J47" s="9">
        <v>0</v>
      </c>
      <c r="K47" s="9">
        <v>2529</v>
      </c>
      <c r="L47" s="9">
        <v>2529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/>
      <c r="AB47" s="9"/>
    </row>
    <row r="48" spans="1:28" ht="45" customHeight="1">
      <c r="A48" s="8" t="s">
        <v>101</v>
      </c>
      <c r="B48" s="9">
        <v>6500</v>
      </c>
      <c r="C48" s="9">
        <v>6500</v>
      </c>
      <c r="D48" s="9">
        <v>0</v>
      </c>
      <c r="E48" s="9">
        <v>800</v>
      </c>
      <c r="F48" s="9">
        <v>800</v>
      </c>
      <c r="G48" s="9">
        <v>0</v>
      </c>
      <c r="H48" s="9">
        <v>6073</v>
      </c>
      <c r="I48" s="9">
        <v>6073</v>
      </c>
      <c r="J48" s="9">
        <v>0</v>
      </c>
      <c r="K48" s="9">
        <v>1594</v>
      </c>
      <c r="L48" s="9">
        <v>1594</v>
      </c>
      <c r="M48" s="9">
        <v>0</v>
      </c>
      <c r="N48" s="9">
        <v>0</v>
      </c>
      <c r="O48" s="9">
        <v>0</v>
      </c>
      <c r="P48" s="9">
        <v>0</v>
      </c>
      <c r="Q48" s="9">
        <v>165</v>
      </c>
      <c r="R48" s="9">
        <v>165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</row>
    <row r="49" spans="1:28" ht="45" customHeight="1">
      <c r="A49" s="8" t="s">
        <v>59</v>
      </c>
      <c r="B49" s="9">
        <v>1980</v>
      </c>
      <c r="C49" s="9">
        <v>1980</v>
      </c>
      <c r="D49" s="9">
        <v>0</v>
      </c>
      <c r="E49" s="9">
        <v>2184</v>
      </c>
      <c r="F49" s="9">
        <v>2184</v>
      </c>
      <c r="G49" s="9">
        <v>0</v>
      </c>
      <c r="H49" s="9">
        <v>7099</v>
      </c>
      <c r="I49" s="9">
        <v>7099</v>
      </c>
      <c r="J49" s="9">
        <v>0</v>
      </c>
      <c r="K49" s="9">
        <v>984</v>
      </c>
      <c r="L49" s="9">
        <v>984</v>
      </c>
      <c r="M49" s="9">
        <v>0</v>
      </c>
      <c r="N49" s="9">
        <v>0</v>
      </c>
      <c r="O49" s="9">
        <v>0</v>
      </c>
      <c r="P49" s="9">
        <v>0</v>
      </c>
      <c r="Q49" s="9">
        <v>217</v>
      </c>
      <c r="R49" s="9">
        <v>217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</row>
    <row r="50" spans="1:28" ht="45" customHeight="1">
      <c r="A50" s="8" t="s">
        <v>60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7212</v>
      </c>
      <c r="I50" s="9">
        <v>7212</v>
      </c>
      <c r="J50" s="9">
        <v>0</v>
      </c>
      <c r="K50" s="9">
        <v>2252</v>
      </c>
      <c r="L50" s="9">
        <v>2252</v>
      </c>
      <c r="M50" s="9">
        <v>0</v>
      </c>
      <c r="N50" s="9">
        <v>0</v>
      </c>
      <c r="O50" s="9"/>
      <c r="P50" s="9"/>
      <c r="Q50" s="9">
        <v>0</v>
      </c>
      <c r="R50" s="9"/>
      <c r="S50" s="9"/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</row>
    <row r="51" spans="1:28" ht="45" customHeight="1">
      <c r="A51" s="8" t="s">
        <v>61</v>
      </c>
      <c r="B51" s="9">
        <v>0</v>
      </c>
      <c r="C51" s="9">
        <v>0</v>
      </c>
      <c r="D51" s="9">
        <v>0</v>
      </c>
      <c r="E51" s="9">
        <v>610</v>
      </c>
      <c r="F51" s="9">
        <v>610</v>
      </c>
      <c r="G51" s="9">
        <v>0</v>
      </c>
      <c r="H51" s="9">
        <v>0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4300</v>
      </c>
      <c r="AA51" s="9">
        <v>4300</v>
      </c>
      <c r="AB51" s="9"/>
    </row>
    <row r="52" spans="1:28" ht="45" customHeight="1">
      <c r="A52" s="8" t="s">
        <v>62</v>
      </c>
      <c r="B52" s="9">
        <v>1500</v>
      </c>
      <c r="C52" s="9">
        <v>1500</v>
      </c>
      <c r="D52" s="9">
        <v>0</v>
      </c>
      <c r="E52" s="9">
        <v>1000</v>
      </c>
      <c r="F52" s="9">
        <v>1000</v>
      </c>
      <c r="G52" s="9">
        <v>0</v>
      </c>
      <c r="H52" s="9">
        <v>4755</v>
      </c>
      <c r="I52" s="9">
        <v>4755</v>
      </c>
      <c r="J52" s="9">
        <v>0</v>
      </c>
      <c r="K52" s="9">
        <v>2072</v>
      </c>
      <c r="L52" s="9">
        <v>2072</v>
      </c>
      <c r="M52" s="9">
        <v>0</v>
      </c>
      <c r="N52" s="9">
        <v>0</v>
      </c>
      <c r="O52" s="9">
        <v>0</v>
      </c>
      <c r="P52" s="9">
        <v>0</v>
      </c>
      <c r="Q52" s="9">
        <v>270</v>
      </c>
      <c r="R52" s="9">
        <v>270</v>
      </c>
      <c r="S52" s="9">
        <v>0</v>
      </c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</row>
    <row r="53" spans="1:28" ht="45" customHeight="1">
      <c r="A53" s="8" t="s">
        <v>63</v>
      </c>
      <c r="B53" s="9">
        <v>1100</v>
      </c>
      <c r="C53" s="9">
        <v>1100</v>
      </c>
      <c r="D53" s="9">
        <v>0</v>
      </c>
      <c r="E53" s="9">
        <v>0</v>
      </c>
      <c r="F53" s="9">
        <v>0</v>
      </c>
      <c r="G53" s="9">
        <v>0</v>
      </c>
      <c r="H53" s="9">
        <v>3956</v>
      </c>
      <c r="I53" s="9">
        <v>3956</v>
      </c>
      <c r="J53" s="9">
        <v>0</v>
      </c>
      <c r="K53" s="9">
        <v>989</v>
      </c>
      <c r="L53" s="9">
        <v>989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/>
      <c r="S53" s="9"/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</row>
    <row r="54" spans="1:28" ht="45" customHeight="1">
      <c r="A54" s="8" t="s">
        <v>64</v>
      </c>
      <c r="B54" s="9">
        <v>2383</v>
      </c>
      <c r="C54" s="9">
        <v>2383</v>
      </c>
      <c r="D54" s="9">
        <v>0</v>
      </c>
      <c r="E54" s="9">
        <v>0</v>
      </c>
      <c r="F54" s="9">
        <v>0</v>
      </c>
      <c r="G54" s="9">
        <v>0</v>
      </c>
      <c r="H54" s="9">
        <v>2594</v>
      </c>
      <c r="I54" s="9">
        <v>2594</v>
      </c>
      <c r="J54" s="9">
        <v>0</v>
      </c>
      <c r="K54" s="9">
        <v>950</v>
      </c>
      <c r="L54" s="9">
        <v>950</v>
      </c>
      <c r="M54" s="9">
        <v>0</v>
      </c>
      <c r="N54" s="9">
        <v>0</v>
      </c>
      <c r="O54" s="9">
        <v>0</v>
      </c>
      <c r="P54" s="9">
        <v>0</v>
      </c>
      <c r="Q54" s="9">
        <v>2031</v>
      </c>
      <c r="R54" s="9">
        <v>2031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</row>
    <row r="55" spans="1:28" ht="45" customHeight="1">
      <c r="A55" s="8" t="s">
        <v>65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5138</v>
      </c>
      <c r="I55" s="9">
        <v>0</v>
      </c>
      <c r="J55" s="9">
        <v>5138</v>
      </c>
      <c r="K55" s="9">
        <v>500</v>
      </c>
      <c r="L55" s="9">
        <v>0</v>
      </c>
      <c r="M55" s="9">
        <v>500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</row>
    <row r="56" spans="1:28" ht="45" customHeight="1">
      <c r="A56" s="8" t="s">
        <v>66</v>
      </c>
      <c r="B56" s="9">
        <v>1304</v>
      </c>
      <c r="C56" s="9">
        <v>0</v>
      </c>
      <c r="D56" s="9">
        <v>1304</v>
      </c>
      <c r="E56" s="9">
        <v>0</v>
      </c>
      <c r="F56" s="9">
        <v>0</v>
      </c>
      <c r="G56" s="9">
        <v>0</v>
      </c>
      <c r="H56" s="9">
        <v>5285</v>
      </c>
      <c r="I56" s="9">
        <v>0</v>
      </c>
      <c r="J56" s="9">
        <v>5285</v>
      </c>
      <c r="K56" s="9">
        <v>300</v>
      </c>
      <c r="L56" s="9">
        <v>0</v>
      </c>
      <c r="M56" s="9">
        <v>300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</row>
    <row r="57" spans="1:28" ht="45" customHeight="1">
      <c r="A57" s="8" t="s">
        <v>67</v>
      </c>
      <c r="B57" s="9">
        <v>7116</v>
      </c>
      <c r="C57" s="9">
        <v>7116</v>
      </c>
      <c r="D57" s="9">
        <v>0</v>
      </c>
      <c r="E57" s="9">
        <v>3500</v>
      </c>
      <c r="F57" s="9">
        <v>3500</v>
      </c>
      <c r="G57" s="9">
        <v>0</v>
      </c>
      <c r="H57" s="9">
        <v>11536</v>
      </c>
      <c r="I57" s="9">
        <v>10799</v>
      </c>
      <c r="J57" s="9">
        <v>737</v>
      </c>
      <c r="K57" s="9">
        <v>5600</v>
      </c>
      <c r="L57" s="9">
        <v>5522</v>
      </c>
      <c r="M57" s="9">
        <v>78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</row>
    <row r="58" spans="1:28" ht="45" customHeight="1">
      <c r="A58" s="8" t="s">
        <v>68</v>
      </c>
      <c r="B58" s="9">
        <v>2900</v>
      </c>
      <c r="C58" s="9">
        <v>2900</v>
      </c>
      <c r="D58" s="9">
        <v>0</v>
      </c>
      <c r="E58" s="9">
        <v>0</v>
      </c>
      <c r="F58" s="9">
        <v>0</v>
      </c>
      <c r="G58" s="9">
        <v>0</v>
      </c>
      <c r="H58" s="9">
        <v>6744</v>
      </c>
      <c r="I58" s="9">
        <v>6744</v>
      </c>
      <c r="J58" s="9">
        <v>0</v>
      </c>
      <c r="K58" s="9">
        <v>2500</v>
      </c>
      <c r="L58" s="9">
        <v>2500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</row>
    <row r="59" spans="1:28" ht="45" customHeight="1">
      <c r="A59" s="8" t="s">
        <v>69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5097</v>
      </c>
      <c r="I59" s="9">
        <v>4674</v>
      </c>
      <c r="J59" s="9">
        <v>423</v>
      </c>
      <c r="K59" s="9">
        <v>3294</v>
      </c>
      <c r="L59" s="9">
        <v>3000</v>
      </c>
      <c r="M59" s="9">
        <v>294</v>
      </c>
      <c r="N59" s="9">
        <v>0</v>
      </c>
      <c r="O59" s="9">
        <v>0</v>
      </c>
      <c r="P59" s="9"/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</row>
    <row r="60" spans="1:28" ht="45" customHeight="1">
      <c r="A60" s="8" t="s">
        <v>70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8265</v>
      </c>
      <c r="I60" s="9">
        <v>7349</v>
      </c>
      <c r="J60" s="9">
        <v>916</v>
      </c>
      <c r="K60" s="9">
        <v>1860</v>
      </c>
      <c r="L60" s="9">
        <v>1850</v>
      </c>
      <c r="M60" s="9">
        <v>10</v>
      </c>
      <c r="N60" s="9">
        <v>0</v>
      </c>
      <c r="O60" s="9">
        <v>0</v>
      </c>
      <c r="P60" s="9">
        <v>0</v>
      </c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</row>
    <row r="61" spans="1:28" ht="45" customHeight="1">
      <c r="A61" s="8" t="s">
        <v>71</v>
      </c>
      <c r="B61" s="9">
        <v>4500</v>
      </c>
      <c r="C61" s="9">
        <v>4500</v>
      </c>
      <c r="D61" s="9">
        <v>0</v>
      </c>
      <c r="E61" s="9">
        <v>5200</v>
      </c>
      <c r="F61" s="9">
        <v>5200</v>
      </c>
      <c r="G61" s="9">
        <v>0</v>
      </c>
      <c r="H61" s="9">
        <v>5489</v>
      </c>
      <c r="I61" s="9">
        <v>5489</v>
      </c>
      <c r="J61" s="9">
        <v>0</v>
      </c>
      <c r="K61" s="9">
        <v>3850</v>
      </c>
      <c r="L61" s="9">
        <v>3850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</row>
    <row r="62" spans="1:28" ht="45" customHeight="1">
      <c r="A62" s="8" t="s">
        <v>72</v>
      </c>
      <c r="B62" s="9">
        <v>15760</v>
      </c>
      <c r="C62" s="9">
        <v>15760</v>
      </c>
      <c r="D62" s="9">
        <v>0</v>
      </c>
      <c r="E62" s="9">
        <v>9840</v>
      </c>
      <c r="F62" s="9">
        <v>9840</v>
      </c>
      <c r="G62" s="9">
        <v>0</v>
      </c>
      <c r="H62" s="9">
        <v>10251</v>
      </c>
      <c r="I62" s="9">
        <v>10251</v>
      </c>
      <c r="J62" s="9">
        <v>0</v>
      </c>
      <c r="K62" s="9">
        <v>3700</v>
      </c>
      <c r="L62" s="9">
        <v>3700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</row>
    <row r="63" spans="1:28" ht="45" customHeight="1">
      <c r="A63" s="8" t="s">
        <v>73</v>
      </c>
      <c r="B63" s="9">
        <v>2200</v>
      </c>
      <c r="C63" s="9">
        <v>0</v>
      </c>
      <c r="D63" s="9">
        <v>2200</v>
      </c>
      <c r="E63" s="9">
        <v>0</v>
      </c>
      <c r="F63" s="9">
        <v>0</v>
      </c>
      <c r="G63" s="9">
        <v>0</v>
      </c>
      <c r="H63" s="9">
        <v>6109</v>
      </c>
      <c r="I63" s="9">
        <v>0</v>
      </c>
      <c r="J63" s="9">
        <v>6109</v>
      </c>
      <c r="K63" s="9">
        <v>830</v>
      </c>
      <c r="L63" s="9">
        <v>0</v>
      </c>
      <c r="M63" s="9">
        <v>830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</row>
    <row r="64" spans="1:28" ht="45" customHeight="1">
      <c r="A64" s="8" t="s">
        <v>74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994</v>
      </c>
      <c r="I64" s="9">
        <v>0</v>
      </c>
      <c r="J64" s="9">
        <v>994</v>
      </c>
      <c r="K64" s="9">
        <v>550</v>
      </c>
      <c r="L64" s="9">
        <v>0</v>
      </c>
      <c r="M64" s="9">
        <v>550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</row>
    <row r="65" spans="1:28" ht="45" customHeight="1">
      <c r="A65" s="8" t="s">
        <v>75</v>
      </c>
      <c r="B65" s="9">
        <v>4700</v>
      </c>
      <c r="C65" s="9">
        <v>4700</v>
      </c>
      <c r="D65" s="9">
        <v>0</v>
      </c>
      <c r="E65" s="9">
        <v>0</v>
      </c>
      <c r="F65" s="9">
        <v>0</v>
      </c>
      <c r="G65" s="9">
        <v>0</v>
      </c>
      <c r="H65" s="9">
        <v>10655</v>
      </c>
      <c r="I65" s="9">
        <v>10655</v>
      </c>
      <c r="J65" s="9">
        <v>0</v>
      </c>
      <c r="K65" s="9">
        <v>1800</v>
      </c>
      <c r="L65" s="9">
        <v>1800</v>
      </c>
      <c r="M65" s="9">
        <v>0</v>
      </c>
      <c r="N65" s="9">
        <v>0</v>
      </c>
      <c r="O65" s="9">
        <v>0</v>
      </c>
      <c r="P65" s="9">
        <v>0</v>
      </c>
      <c r="Q65" s="9">
        <v>800</v>
      </c>
      <c r="R65" s="9">
        <v>800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2500</v>
      </c>
      <c r="AA65" s="9">
        <v>2500</v>
      </c>
      <c r="AB65" s="9">
        <v>0</v>
      </c>
    </row>
    <row r="66" spans="1:28" ht="45" customHeight="1">
      <c r="A66" s="8" t="s">
        <v>76</v>
      </c>
      <c r="B66" s="9">
        <v>2000</v>
      </c>
      <c r="C66" s="9">
        <v>2000</v>
      </c>
      <c r="D66" s="9">
        <v>0</v>
      </c>
      <c r="E66" s="9">
        <v>1450</v>
      </c>
      <c r="F66" s="9">
        <v>1450</v>
      </c>
      <c r="G66" s="9">
        <v>0</v>
      </c>
      <c r="H66" s="9">
        <v>4973</v>
      </c>
      <c r="I66" s="9">
        <v>3552</v>
      </c>
      <c r="J66" s="9">
        <v>1421</v>
      </c>
      <c r="K66" s="9">
        <v>2000</v>
      </c>
      <c r="L66" s="9">
        <v>2000</v>
      </c>
      <c r="M66" s="9">
        <v>0</v>
      </c>
      <c r="N66" s="9">
        <v>0</v>
      </c>
      <c r="O66" s="9">
        <v>0</v>
      </c>
      <c r="P66" s="9">
        <v>0</v>
      </c>
      <c r="Q66" s="9">
        <v>1500</v>
      </c>
      <c r="R66" s="9">
        <v>1500</v>
      </c>
      <c r="S66" s="9">
        <v>0</v>
      </c>
      <c r="T66" s="9">
        <v>0</v>
      </c>
      <c r="U66" s="9"/>
      <c r="V66" s="9"/>
      <c r="W66" s="9">
        <v>0</v>
      </c>
      <c r="X66" s="9"/>
      <c r="Y66" s="9"/>
      <c r="Z66" s="9">
        <v>0</v>
      </c>
      <c r="AA66" s="9"/>
      <c r="AB66" s="9"/>
    </row>
    <row r="67" spans="1:28" ht="45" customHeight="1">
      <c r="A67" s="8" t="s">
        <v>77</v>
      </c>
      <c r="B67" s="9">
        <v>1500</v>
      </c>
      <c r="C67" s="9">
        <v>0</v>
      </c>
      <c r="D67" s="9">
        <v>1500</v>
      </c>
      <c r="E67" s="9">
        <v>2000</v>
      </c>
      <c r="F67" s="9">
        <v>0</v>
      </c>
      <c r="G67" s="9">
        <v>2000</v>
      </c>
      <c r="H67" s="9">
        <v>3769</v>
      </c>
      <c r="I67" s="9">
        <v>0</v>
      </c>
      <c r="J67" s="9">
        <v>3769</v>
      </c>
      <c r="K67" s="9">
        <v>60</v>
      </c>
      <c r="L67" s="9">
        <v>0</v>
      </c>
      <c r="M67" s="9">
        <v>60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</row>
    <row r="68" spans="1:28" ht="45" customHeight="1">
      <c r="A68" s="8" t="s">
        <v>78</v>
      </c>
      <c r="B68" s="9">
        <v>18741</v>
      </c>
      <c r="C68" s="9">
        <v>18741</v>
      </c>
      <c r="D68" s="9">
        <v>0</v>
      </c>
      <c r="E68" s="9">
        <v>7966</v>
      </c>
      <c r="F68" s="9">
        <v>7966</v>
      </c>
      <c r="G68" s="9">
        <v>0</v>
      </c>
      <c r="H68" s="9">
        <v>9348</v>
      </c>
      <c r="I68" s="9">
        <v>9348</v>
      </c>
      <c r="J68" s="9">
        <v>0</v>
      </c>
      <c r="K68" s="9">
        <v>7000</v>
      </c>
      <c r="L68" s="9">
        <v>7000</v>
      </c>
      <c r="M68" s="9">
        <v>0</v>
      </c>
      <c r="N68" s="9">
        <v>1322</v>
      </c>
      <c r="O68" s="9">
        <v>1322</v>
      </c>
      <c r="P68" s="9">
        <v>0</v>
      </c>
      <c r="Q68" s="9">
        <v>5416</v>
      </c>
      <c r="R68" s="9">
        <v>5416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</row>
    <row r="69" spans="1:28" ht="45" customHeight="1">
      <c r="A69" s="8" t="s">
        <v>79</v>
      </c>
      <c r="B69" s="9">
        <v>0</v>
      </c>
      <c r="C69" s="9">
        <v>0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>
        <v>0</v>
      </c>
      <c r="W69" s="9">
        <v>0</v>
      </c>
      <c r="X69" s="9">
        <v>0</v>
      </c>
      <c r="Y69" s="9">
        <v>0</v>
      </c>
      <c r="Z69" s="9">
        <v>0</v>
      </c>
      <c r="AA69" s="9"/>
      <c r="AB69" s="9"/>
    </row>
    <row r="70" spans="1:28" ht="54" customHeight="1">
      <c r="A70" s="8" t="s">
        <v>80</v>
      </c>
      <c r="B70" s="9">
        <v>3443</v>
      </c>
      <c r="C70" s="9">
        <v>3443</v>
      </c>
      <c r="D70" s="9">
        <v>0</v>
      </c>
      <c r="E70" s="9">
        <v>0</v>
      </c>
      <c r="F70" s="9">
        <v>0</v>
      </c>
      <c r="G70" s="9">
        <v>0</v>
      </c>
      <c r="H70" s="9">
        <v>1658</v>
      </c>
      <c r="I70" s="9">
        <v>1658</v>
      </c>
      <c r="J70" s="9">
        <v>0</v>
      </c>
      <c r="K70" s="9">
        <v>600</v>
      </c>
      <c r="L70" s="9">
        <v>600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/>
      <c r="W70" s="9">
        <v>0</v>
      </c>
      <c r="X70" s="9"/>
      <c r="Y70" s="9"/>
      <c r="Z70" s="9">
        <v>0</v>
      </c>
      <c r="AA70" s="9"/>
      <c r="AB70" s="9"/>
    </row>
    <row r="71" spans="1:28" ht="121.5" customHeight="1">
      <c r="A71" s="8" t="s">
        <v>81</v>
      </c>
      <c r="B71" s="9">
        <v>1200</v>
      </c>
      <c r="C71" s="9">
        <v>1190</v>
      </c>
      <c r="D71" s="9">
        <v>10</v>
      </c>
      <c r="E71" s="9">
        <v>1400</v>
      </c>
      <c r="F71" s="9">
        <v>1360</v>
      </c>
      <c r="G71" s="9">
        <v>40</v>
      </c>
      <c r="H71" s="9">
        <v>2415</v>
      </c>
      <c r="I71" s="9">
        <v>2415</v>
      </c>
      <c r="J71" s="9">
        <v>0</v>
      </c>
      <c r="K71" s="9">
        <v>280</v>
      </c>
      <c r="L71" s="9">
        <v>280</v>
      </c>
      <c r="M71" s="9">
        <v>0</v>
      </c>
      <c r="N71" s="9">
        <v>1000</v>
      </c>
      <c r="O71" s="9">
        <v>1000</v>
      </c>
      <c r="P71" s="9">
        <v>0</v>
      </c>
      <c r="Q71" s="9">
        <v>2100</v>
      </c>
      <c r="R71" s="9">
        <v>2100</v>
      </c>
      <c r="S71" s="9">
        <v>0</v>
      </c>
      <c r="T71" s="9">
        <v>3500</v>
      </c>
      <c r="U71" s="9">
        <v>3480</v>
      </c>
      <c r="V71" s="9">
        <v>20</v>
      </c>
      <c r="W71" s="9">
        <v>120</v>
      </c>
      <c r="X71" s="9">
        <v>30</v>
      </c>
      <c r="Y71" s="9">
        <v>90</v>
      </c>
      <c r="Z71" s="9">
        <v>0</v>
      </c>
      <c r="AA71" s="9"/>
      <c r="AB71" s="9"/>
    </row>
    <row r="72" spans="1:28" ht="70.5" customHeight="1">
      <c r="A72" s="8" t="s">
        <v>82</v>
      </c>
      <c r="B72" s="9">
        <v>1100</v>
      </c>
      <c r="C72" s="9">
        <v>1100</v>
      </c>
      <c r="D72" s="9">
        <v>0</v>
      </c>
      <c r="E72" s="9">
        <v>0</v>
      </c>
      <c r="F72" s="9">
        <v>0</v>
      </c>
      <c r="G72" s="9">
        <v>0</v>
      </c>
      <c r="H72" s="9">
        <v>1364</v>
      </c>
      <c r="I72" s="9">
        <v>1364</v>
      </c>
      <c r="J72" s="9">
        <v>0</v>
      </c>
      <c r="K72" s="9">
        <v>900</v>
      </c>
      <c r="L72" s="9">
        <v>900</v>
      </c>
      <c r="M72" s="9">
        <v>0</v>
      </c>
      <c r="N72" s="9">
        <v>0</v>
      </c>
      <c r="O72" s="9"/>
      <c r="P72" s="9"/>
      <c r="Q72" s="9">
        <v>800</v>
      </c>
      <c r="R72" s="9">
        <v>800</v>
      </c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</row>
    <row r="73" spans="1:28" ht="72.75" customHeight="1">
      <c r="A73" s="8" t="s">
        <v>83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11</v>
      </c>
      <c r="I73" s="9">
        <v>11</v>
      </c>
      <c r="J73" s="9">
        <v>0</v>
      </c>
      <c r="K73" s="9">
        <v>16</v>
      </c>
      <c r="L73" s="9">
        <v>16</v>
      </c>
      <c r="M73" s="9">
        <v>0</v>
      </c>
      <c r="N73" s="9">
        <v>0</v>
      </c>
      <c r="O73" s="9">
        <v>0</v>
      </c>
      <c r="P73" s="9"/>
      <c r="Q73" s="9">
        <v>0</v>
      </c>
      <c r="R73" s="9"/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</row>
    <row r="74" spans="1:28" ht="45" customHeight="1">
      <c r="A74" s="8" t="s">
        <v>84</v>
      </c>
      <c r="B74" s="9">
        <v>3400</v>
      </c>
      <c r="C74" s="9">
        <v>3398</v>
      </c>
      <c r="D74" s="9">
        <v>2</v>
      </c>
      <c r="E74" s="9">
        <v>0</v>
      </c>
      <c r="F74" s="9">
        <v>0</v>
      </c>
      <c r="G74" s="9">
        <v>0</v>
      </c>
      <c r="H74" s="9">
        <v>4198</v>
      </c>
      <c r="I74" s="9">
        <v>4198</v>
      </c>
      <c r="J74" s="9">
        <v>0</v>
      </c>
      <c r="K74" s="9">
        <v>680</v>
      </c>
      <c r="L74" s="9">
        <v>680</v>
      </c>
      <c r="M74" s="9">
        <v>0</v>
      </c>
      <c r="N74" s="9">
        <v>0</v>
      </c>
      <c r="O74" s="9">
        <v>0</v>
      </c>
      <c r="P74" s="9">
        <v>0</v>
      </c>
      <c r="Q74" s="9">
        <v>354</v>
      </c>
      <c r="R74" s="9">
        <v>354</v>
      </c>
      <c r="S74" s="9">
        <v>0</v>
      </c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</row>
    <row r="75" spans="1:28" ht="45" customHeight="1">
      <c r="A75" s="8" t="s">
        <v>85</v>
      </c>
      <c r="B75" s="9">
        <v>2000</v>
      </c>
      <c r="C75" s="9">
        <v>2000</v>
      </c>
      <c r="D75" s="9">
        <v>0</v>
      </c>
      <c r="E75" s="9">
        <v>0</v>
      </c>
      <c r="F75" s="9"/>
      <c r="G75" s="9"/>
      <c r="H75" s="9">
        <v>0</v>
      </c>
      <c r="I75" s="9"/>
      <c r="J75" s="9"/>
      <c r="K75" s="9">
        <v>0</v>
      </c>
      <c r="L75" s="9"/>
      <c r="M75" s="9"/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</row>
    <row r="76" spans="1:28" ht="45" customHeight="1">
      <c r="A76" s="8" t="s">
        <v>86</v>
      </c>
      <c r="B76" s="9">
        <v>0</v>
      </c>
      <c r="C76" s="9"/>
      <c r="D76" s="9"/>
      <c r="E76" s="9">
        <v>0</v>
      </c>
      <c r="F76" s="9"/>
      <c r="G76" s="9"/>
      <c r="H76" s="9">
        <v>212</v>
      </c>
      <c r="I76" s="9">
        <v>212</v>
      </c>
      <c r="J76" s="9">
        <v>0</v>
      </c>
      <c r="K76" s="9">
        <v>100</v>
      </c>
      <c r="L76" s="9">
        <v>100</v>
      </c>
      <c r="M76" s="9">
        <v>0</v>
      </c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</row>
    <row r="77" spans="1:28" ht="118.5" customHeight="1">
      <c r="A77" s="8" t="s">
        <v>87</v>
      </c>
      <c r="B77" s="9">
        <v>100</v>
      </c>
      <c r="C77" s="9">
        <v>100</v>
      </c>
      <c r="D77" s="9">
        <v>0</v>
      </c>
      <c r="E77" s="9">
        <v>0</v>
      </c>
      <c r="F77" s="9"/>
      <c r="G77" s="9"/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</row>
    <row r="78" spans="1:28" ht="45" customHeight="1">
      <c r="A78" s="8" t="s">
        <v>88</v>
      </c>
      <c r="B78" s="9">
        <v>1000</v>
      </c>
      <c r="C78" s="9">
        <v>1000</v>
      </c>
      <c r="D78" s="9">
        <v>0</v>
      </c>
      <c r="E78" s="9">
        <v>1200</v>
      </c>
      <c r="F78" s="9">
        <v>1200</v>
      </c>
      <c r="G78" s="9">
        <v>0</v>
      </c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</row>
    <row r="79" spans="1:28" ht="45" customHeight="1">
      <c r="A79" s="8" t="s">
        <v>89</v>
      </c>
      <c r="B79" s="9">
        <v>4000</v>
      </c>
      <c r="C79" s="9">
        <v>4000</v>
      </c>
      <c r="D79" s="9">
        <v>0</v>
      </c>
      <c r="E79" s="9">
        <v>4000</v>
      </c>
      <c r="F79" s="9">
        <v>4000</v>
      </c>
      <c r="G79" s="9"/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</row>
    <row r="80" spans="1:28" ht="45" customHeight="1">
      <c r="A80" s="8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/>
      <c r="AA80" s="9"/>
      <c r="AB80" s="9"/>
    </row>
    <row r="81" spans="1:28" ht="45" customHeight="1">
      <c r="A81" s="8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/>
      <c r="AA81" s="9"/>
      <c r="AB81" s="9"/>
    </row>
    <row r="82" spans="1:28" ht="45" customHeight="1">
      <c r="A82" s="8" t="s">
        <v>92</v>
      </c>
      <c r="B82" s="9">
        <v>2400</v>
      </c>
      <c r="C82" s="9">
        <v>2400</v>
      </c>
      <c r="D82" s="9">
        <v>0</v>
      </c>
      <c r="E82" s="9">
        <v>2050</v>
      </c>
      <c r="F82" s="9">
        <v>1950</v>
      </c>
      <c r="G82" s="9">
        <v>100</v>
      </c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</row>
    <row r="83" spans="1:28" ht="45" customHeight="1">
      <c r="A83" s="8" t="s">
        <v>93</v>
      </c>
      <c r="B83" s="9">
        <v>1200</v>
      </c>
      <c r="C83" s="9">
        <v>1190</v>
      </c>
      <c r="D83" s="9">
        <v>10</v>
      </c>
      <c r="E83" s="9">
        <v>0</v>
      </c>
      <c r="F83" s="9">
        <v>0</v>
      </c>
      <c r="G83" s="9"/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</row>
    <row r="84" spans="1:28" ht="45" customHeight="1">
      <c r="A84" s="8" t="s">
        <v>94</v>
      </c>
      <c r="B84" s="9">
        <v>0</v>
      </c>
      <c r="C84" s="9"/>
      <c r="D84" s="9"/>
      <c r="E84" s="9">
        <v>0</v>
      </c>
      <c r="F84" s="9"/>
      <c r="G84" s="9">
        <v>0</v>
      </c>
      <c r="H84" s="9">
        <v>426</v>
      </c>
      <c r="I84" s="9">
        <v>426</v>
      </c>
      <c r="J84" s="9">
        <v>0</v>
      </c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</row>
    <row r="85" spans="1:28" ht="45" customHeight="1">
      <c r="A85" s="8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0</v>
      </c>
      <c r="O85" s="9"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1:28" ht="45" customHeight="1">
      <c r="A86" s="8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1:28" ht="54.75" customHeight="1">
      <c r="A87" s="8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1:28" ht="53.25" customHeight="1">
      <c r="A88" s="8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1:28" ht="45" customHeight="1">
      <c r="A89" s="8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1:28" s="2" customFormat="1" ht="45" customHeight="1">
      <c r="A90" s="11" t="s">
        <v>100</v>
      </c>
      <c r="B90" s="9">
        <v>129784</v>
      </c>
      <c r="C90" s="9">
        <v>123485</v>
      </c>
      <c r="D90" s="9">
        <v>6299</v>
      </c>
      <c r="E90" s="9">
        <v>49621</v>
      </c>
      <c r="F90" s="9">
        <v>47214</v>
      </c>
      <c r="G90" s="9">
        <v>2407</v>
      </c>
      <c r="H90" s="9">
        <v>208281</v>
      </c>
      <c r="I90" s="9">
        <v>174237</v>
      </c>
      <c r="J90" s="9">
        <v>34044</v>
      </c>
      <c r="K90" s="9">
        <v>79012</v>
      </c>
      <c r="L90" s="9">
        <v>75565</v>
      </c>
      <c r="M90" s="9">
        <v>3447</v>
      </c>
      <c r="N90" s="9">
        <v>2902</v>
      </c>
      <c r="O90" s="9">
        <v>2902</v>
      </c>
      <c r="P90" s="9">
        <v>0</v>
      </c>
      <c r="Q90" s="9">
        <v>22731</v>
      </c>
      <c r="R90" s="9">
        <v>22731</v>
      </c>
      <c r="S90" s="9">
        <v>0</v>
      </c>
      <c r="T90" s="9">
        <v>3500</v>
      </c>
      <c r="U90" s="9">
        <v>3480</v>
      </c>
      <c r="V90" s="9">
        <v>20</v>
      </c>
      <c r="W90" s="9">
        <v>120</v>
      </c>
      <c r="X90" s="9">
        <v>30</v>
      </c>
      <c r="Y90" s="9">
        <v>90</v>
      </c>
      <c r="Z90" s="9">
        <v>6800</v>
      </c>
      <c r="AA90" s="9">
        <v>6800</v>
      </c>
      <c r="AB90" s="9">
        <v>0</v>
      </c>
    </row>
    <row r="91" spans="1:28" ht="45" customHeight="1"/>
    <row r="92" spans="1:28" ht="45" customHeight="1"/>
    <row r="93" spans="1:28" ht="45" customHeight="1"/>
    <row r="94" spans="1:28" ht="45" customHeight="1"/>
    <row r="95" spans="1:28" ht="45" customHeight="1"/>
    <row r="96" spans="1:28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</sheetData>
  <autoFilter ref="A5:AB90"/>
  <mergeCells count="15">
    <mergeCell ref="B1:P1"/>
    <mergeCell ref="B2:P2"/>
    <mergeCell ref="A3:A5"/>
    <mergeCell ref="B3:P3"/>
    <mergeCell ref="Q3:Y3"/>
    <mergeCell ref="N4:P4"/>
    <mergeCell ref="Q4:S4"/>
    <mergeCell ref="T4:V4"/>
    <mergeCell ref="W4:Y4"/>
    <mergeCell ref="Z3:AB3"/>
    <mergeCell ref="B4:D4"/>
    <mergeCell ref="E4:G4"/>
    <mergeCell ref="H4:J4"/>
    <mergeCell ref="K4:M4"/>
    <mergeCell ref="Z4:AB4"/>
  </mergeCells>
  <conditionalFormatting sqref="B6:AB84 B90:M90 Q90:AB90">
    <cfRule type="expression" dxfId="15" priority="4">
      <formula>(#REF!+#REF!)&lt;B6</formula>
    </cfRule>
  </conditionalFormatting>
  <conditionalFormatting sqref="B85:AB89">
    <cfRule type="expression" dxfId="14" priority="3">
      <formula>(#REF!+#REF!)&lt;B85</formula>
    </cfRule>
  </conditionalFormatting>
  <conditionalFormatting sqref="N90:P90">
    <cfRule type="expression" dxfId="13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E134"/>
  <sheetViews>
    <sheetView showZeros="0" view="pageBreakPreview" zoomScale="55" zoomScaleNormal="55" zoomScaleSheetLayoutView="55" workbookViewId="0">
      <pane xSplit="1" ySplit="5" topLeftCell="B6" activePane="bottomRight" state="frozenSplit"/>
      <selection pane="topRight" activeCell="E1" sqref="E1"/>
      <selection pane="bottomLeft" activeCell="A6" sqref="A6"/>
      <selection pane="bottomRight" activeCell="A3" sqref="A3:A5"/>
    </sheetView>
  </sheetViews>
  <sheetFormatPr defaultColWidth="9.140625" defaultRowHeight="20.25"/>
  <cols>
    <col min="1" max="1" width="80.5703125" style="16" customWidth="1"/>
    <col min="2" max="2" width="14.140625" style="17" customWidth="1"/>
    <col min="3" max="3" width="12.140625" style="17" customWidth="1"/>
    <col min="4" max="4" width="14" style="17" customWidth="1"/>
    <col min="5" max="5" width="12.140625" style="17" customWidth="1"/>
    <col min="6" max="6" width="10.140625" style="17" customWidth="1"/>
    <col min="7" max="7" width="11" style="17" customWidth="1"/>
    <col min="8" max="8" width="12.140625" style="17" customWidth="1"/>
    <col min="9" max="9" width="11.140625" style="17" customWidth="1"/>
    <col min="10" max="10" width="10" style="17" customWidth="1"/>
    <col min="11" max="11" width="12.5703125" style="17" customWidth="1"/>
    <col min="12" max="12" width="10.85546875" style="17" customWidth="1"/>
    <col min="13" max="13" width="9.7109375" style="17" customWidth="1"/>
    <col min="14" max="14" width="14.42578125" style="17" customWidth="1"/>
    <col min="15" max="15" width="10.42578125" style="17" customWidth="1"/>
    <col min="16" max="16" width="10.5703125" style="17" customWidth="1"/>
    <col min="17" max="17" width="13.28515625" style="17" customWidth="1"/>
    <col min="18" max="18" width="10.140625" style="17" customWidth="1"/>
    <col min="19" max="19" width="11.7109375" style="17" customWidth="1"/>
    <col min="20" max="20" width="12.28515625" style="18" customWidth="1"/>
    <col min="21" max="21" width="8.42578125" style="17" customWidth="1"/>
    <col min="22" max="22" width="7.42578125" style="17" customWidth="1"/>
    <col min="23" max="23" width="13.28515625" style="18" customWidth="1"/>
    <col min="24" max="24" width="13.42578125" style="17" customWidth="1"/>
    <col min="25" max="25" width="15.140625" style="17" customWidth="1"/>
    <col min="26" max="26" width="13.42578125" style="17" customWidth="1"/>
    <col min="27" max="27" width="10.28515625" style="17" customWidth="1"/>
    <col min="28" max="28" width="10.85546875" style="17" customWidth="1"/>
    <col min="29" max="29" width="12.140625" style="15" customWidth="1"/>
    <col min="30" max="30" width="10" style="17" customWidth="1"/>
    <col min="31" max="31" width="16.28515625" style="17" customWidth="1"/>
    <col min="32" max="16384" width="9.140625" style="15"/>
  </cols>
  <sheetData>
    <row r="1" spans="1:31" ht="30" customHeight="1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</row>
    <row r="2" spans="1:31" ht="41.25" customHeight="1">
      <c r="A2" s="19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D2" s="19"/>
      <c r="AE2" s="19"/>
    </row>
    <row r="3" spans="1:31" s="20" customFormat="1" ht="49.5" customHeight="1">
      <c r="A3" s="51" t="s">
        <v>1</v>
      </c>
      <c r="B3" s="42" t="s">
        <v>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2</v>
      </c>
      <c r="R3" s="54"/>
      <c r="S3" s="54"/>
      <c r="T3" s="54"/>
      <c r="U3" s="54"/>
      <c r="V3" s="54"/>
      <c r="W3" s="54"/>
      <c r="X3" s="54"/>
      <c r="Y3" s="54"/>
      <c r="Z3" s="46" t="s">
        <v>3</v>
      </c>
      <c r="AA3" s="54"/>
      <c r="AB3" s="54"/>
      <c r="AC3" s="54"/>
      <c r="AD3" s="54"/>
      <c r="AE3" s="55"/>
    </row>
    <row r="4" spans="1:31" s="20" customFormat="1" ht="152.25" customHeight="1">
      <c r="A4" s="52"/>
      <c r="B4" s="45" t="s">
        <v>4</v>
      </c>
      <c r="C4" s="45"/>
      <c r="D4" s="45"/>
      <c r="E4" s="45" t="s">
        <v>5</v>
      </c>
      <c r="F4" s="45"/>
      <c r="G4" s="45"/>
      <c r="H4" s="45" t="s">
        <v>6</v>
      </c>
      <c r="I4" s="45"/>
      <c r="J4" s="45"/>
      <c r="K4" s="45" t="s">
        <v>7</v>
      </c>
      <c r="L4" s="45"/>
      <c r="M4" s="45"/>
      <c r="N4" s="45" t="s">
        <v>8</v>
      </c>
      <c r="O4" s="45"/>
      <c r="P4" s="45"/>
      <c r="Q4" s="45" t="s">
        <v>9</v>
      </c>
      <c r="R4" s="45"/>
      <c r="S4" s="45"/>
      <c r="T4" s="45" t="s">
        <v>10</v>
      </c>
      <c r="U4" s="45"/>
      <c r="V4" s="45"/>
      <c r="W4" s="45" t="s">
        <v>11</v>
      </c>
      <c r="X4" s="45"/>
      <c r="Y4" s="45"/>
      <c r="Z4" s="56" t="s">
        <v>102</v>
      </c>
      <c r="AA4" s="57"/>
      <c r="AB4" s="58"/>
      <c r="AC4" s="45" t="s">
        <v>12</v>
      </c>
      <c r="AD4" s="45"/>
      <c r="AE4" s="49"/>
    </row>
    <row r="5" spans="1:31" s="23" customFormat="1" ht="43.5" customHeight="1">
      <c r="A5" s="53"/>
      <c r="B5" s="21" t="s">
        <v>13</v>
      </c>
      <c r="C5" s="21" t="s">
        <v>14</v>
      </c>
      <c r="D5" s="21" t="s">
        <v>15</v>
      </c>
      <c r="E5" s="21" t="s">
        <v>13</v>
      </c>
      <c r="F5" s="21" t="s">
        <v>14</v>
      </c>
      <c r="G5" s="21" t="s">
        <v>15</v>
      </c>
      <c r="H5" s="21" t="s">
        <v>13</v>
      </c>
      <c r="I5" s="21" t="s">
        <v>14</v>
      </c>
      <c r="J5" s="21" t="s">
        <v>15</v>
      </c>
      <c r="K5" s="21" t="s">
        <v>13</v>
      </c>
      <c r="L5" s="21" t="s">
        <v>14</v>
      </c>
      <c r="M5" s="21" t="s">
        <v>15</v>
      </c>
      <c r="N5" s="21" t="s">
        <v>13</v>
      </c>
      <c r="O5" s="21" t="s">
        <v>14</v>
      </c>
      <c r="P5" s="21" t="s">
        <v>15</v>
      </c>
      <c r="Q5" s="21" t="s">
        <v>13</v>
      </c>
      <c r="R5" s="21" t="s">
        <v>14</v>
      </c>
      <c r="S5" s="21" t="s">
        <v>15</v>
      </c>
      <c r="T5" s="21" t="s">
        <v>13</v>
      </c>
      <c r="U5" s="21" t="s">
        <v>14</v>
      </c>
      <c r="V5" s="21" t="s">
        <v>15</v>
      </c>
      <c r="W5" s="21" t="s">
        <v>13</v>
      </c>
      <c r="X5" s="21" t="s">
        <v>14</v>
      </c>
      <c r="Y5" s="21" t="s">
        <v>15</v>
      </c>
      <c r="Z5" s="21" t="s">
        <v>13</v>
      </c>
      <c r="AA5" s="21" t="s">
        <v>14</v>
      </c>
      <c r="AB5" s="21" t="s">
        <v>15</v>
      </c>
      <c r="AC5" s="21" t="s">
        <v>13</v>
      </c>
      <c r="AD5" s="21" t="s">
        <v>14</v>
      </c>
      <c r="AE5" s="22" t="s">
        <v>15</v>
      </c>
    </row>
    <row r="6" spans="1:31" s="20" customFormat="1" ht="58.5" customHeight="1">
      <c r="A6" s="24" t="s">
        <v>16</v>
      </c>
      <c r="B6" s="9">
        <f t="shared" ref="B6:B69" si="0">C6+D6</f>
        <v>0</v>
      </c>
      <c r="C6" s="9">
        <v>0</v>
      </c>
      <c r="D6" s="9">
        <v>0</v>
      </c>
      <c r="E6" s="9">
        <f t="shared" ref="E6:E69" si="1">F6+G6</f>
        <v>0</v>
      </c>
      <c r="F6" s="9">
        <v>0</v>
      </c>
      <c r="G6" s="9">
        <v>0</v>
      </c>
      <c r="H6" s="9">
        <f t="shared" ref="H6:H69" si="2">I6+J6</f>
        <v>0</v>
      </c>
      <c r="I6" s="9">
        <v>0</v>
      </c>
      <c r="J6" s="9">
        <v>0</v>
      </c>
      <c r="K6" s="9">
        <f t="shared" ref="K6:K69" si="3">L6+M6</f>
        <v>123</v>
      </c>
      <c r="L6" s="9">
        <v>123</v>
      </c>
      <c r="M6" s="9">
        <v>0</v>
      </c>
      <c r="N6" s="9">
        <f t="shared" ref="N6:N69" si="4">O6+P6</f>
        <v>0</v>
      </c>
      <c r="O6" s="9">
        <v>0</v>
      </c>
      <c r="P6" s="9">
        <v>0</v>
      </c>
      <c r="Q6" s="9">
        <f t="shared" ref="Q6:Q69" si="5">R6+S6</f>
        <v>0</v>
      </c>
      <c r="R6" s="9">
        <v>0</v>
      </c>
      <c r="S6" s="9">
        <v>0</v>
      </c>
      <c r="T6" s="9">
        <f t="shared" ref="T6:T69" si="6">U6+V6</f>
        <v>0</v>
      </c>
      <c r="U6" s="9">
        <v>0</v>
      </c>
      <c r="V6" s="9">
        <v>0</v>
      </c>
      <c r="W6" s="9">
        <f t="shared" ref="W6:W70" si="7">X6+Y6</f>
        <v>0</v>
      </c>
      <c r="X6" s="9">
        <v>0</v>
      </c>
      <c r="Y6" s="9">
        <v>0</v>
      </c>
      <c r="Z6" s="9">
        <f>AA6+AB6</f>
        <v>0</v>
      </c>
      <c r="AA6" s="9"/>
      <c r="AB6" s="9"/>
      <c r="AC6" s="9">
        <f t="shared" ref="AC6:AC69" si="8">AD6+AE6</f>
        <v>0</v>
      </c>
      <c r="AD6" s="9">
        <v>0</v>
      </c>
      <c r="AE6" s="10">
        <v>0</v>
      </c>
    </row>
    <row r="7" spans="1:31" s="20" customFormat="1" ht="45" customHeight="1">
      <c r="A7" s="24" t="s">
        <v>17</v>
      </c>
      <c r="B7" s="9">
        <f t="shared" si="0"/>
        <v>1500</v>
      </c>
      <c r="C7" s="9">
        <v>1500</v>
      </c>
      <c r="D7" s="9">
        <v>0</v>
      </c>
      <c r="E7" s="9">
        <f t="shared" si="1"/>
        <v>0</v>
      </c>
      <c r="F7" s="9">
        <v>0</v>
      </c>
      <c r="G7" s="9">
        <v>0</v>
      </c>
      <c r="H7" s="9">
        <f t="shared" si="2"/>
        <v>2841</v>
      </c>
      <c r="I7" s="9">
        <v>2841</v>
      </c>
      <c r="J7" s="9">
        <v>0</v>
      </c>
      <c r="K7" s="9">
        <f t="shared" si="3"/>
        <v>680</v>
      </c>
      <c r="L7" s="9">
        <v>680</v>
      </c>
      <c r="M7" s="9">
        <v>0</v>
      </c>
      <c r="N7" s="9">
        <f t="shared" si="4"/>
        <v>0</v>
      </c>
      <c r="O7" s="9">
        <v>0</v>
      </c>
      <c r="P7" s="9">
        <v>0</v>
      </c>
      <c r="Q7" s="9">
        <f t="shared" si="5"/>
        <v>0</v>
      </c>
      <c r="R7" s="9">
        <v>0</v>
      </c>
      <c r="S7" s="9">
        <v>0</v>
      </c>
      <c r="T7" s="9">
        <f t="shared" si="6"/>
        <v>0</v>
      </c>
      <c r="U7" s="9">
        <v>0</v>
      </c>
      <c r="V7" s="9">
        <v>0</v>
      </c>
      <c r="W7" s="9">
        <f t="shared" si="7"/>
        <v>0</v>
      </c>
      <c r="X7" s="9">
        <v>0</v>
      </c>
      <c r="Y7" s="9">
        <v>0</v>
      </c>
      <c r="Z7" s="9">
        <f t="shared" ref="Z7:Z70" si="9">AA7+AB7</f>
        <v>0</v>
      </c>
      <c r="AA7" s="9"/>
      <c r="AB7" s="9"/>
      <c r="AC7" s="9">
        <f t="shared" si="8"/>
        <v>0</v>
      </c>
      <c r="AD7" s="9">
        <v>0</v>
      </c>
      <c r="AE7" s="9">
        <v>0</v>
      </c>
    </row>
    <row r="8" spans="1:31" s="20" customFormat="1" ht="45" customHeight="1">
      <c r="A8" s="24" t="s">
        <v>18</v>
      </c>
      <c r="B8" s="9">
        <f t="shared" si="0"/>
        <v>0</v>
      </c>
      <c r="C8" s="9">
        <v>0</v>
      </c>
      <c r="D8" s="9">
        <v>0</v>
      </c>
      <c r="E8" s="9">
        <f t="shared" si="1"/>
        <v>0</v>
      </c>
      <c r="F8" s="9">
        <v>0</v>
      </c>
      <c r="G8" s="9">
        <v>0</v>
      </c>
      <c r="H8" s="9">
        <f t="shared" si="2"/>
        <v>815</v>
      </c>
      <c r="I8" s="9">
        <v>815</v>
      </c>
      <c r="J8" s="9">
        <v>0</v>
      </c>
      <c r="K8" s="9">
        <f t="shared" si="3"/>
        <v>431</v>
      </c>
      <c r="L8" s="9">
        <v>431</v>
      </c>
      <c r="M8" s="9">
        <v>0</v>
      </c>
      <c r="N8" s="9">
        <f t="shared" si="4"/>
        <v>0</v>
      </c>
      <c r="O8" s="9">
        <v>0</v>
      </c>
      <c r="P8" s="9">
        <v>0</v>
      </c>
      <c r="Q8" s="9">
        <f t="shared" si="5"/>
        <v>0</v>
      </c>
      <c r="R8" s="9">
        <v>0</v>
      </c>
      <c r="S8" s="9">
        <v>0</v>
      </c>
      <c r="T8" s="9">
        <f t="shared" si="6"/>
        <v>0</v>
      </c>
      <c r="U8" s="9">
        <v>0</v>
      </c>
      <c r="V8" s="9">
        <v>0</v>
      </c>
      <c r="W8" s="9">
        <f t="shared" si="7"/>
        <v>0</v>
      </c>
      <c r="X8" s="9">
        <v>0</v>
      </c>
      <c r="Y8" s="9">
        <v>0</v>
      </c>
      <c r="Z8" s="9">
        <f t="shared" si="9"/>
        <v>0</v>
      </c>
      <c r="AA8" s="9"/>
      <c r="AB8" s="9"/>
      <c r="AC8" s="9">
        <f t="shared" si="8"/>
        <v>0</v>
      </c>
      <c r="AD8" s="9">
        <v>0</v>
      </c>
      <c r="AE8" s="9">
        <v>0</v>
      </c>
    </row>
    <row r="9" spans="1:31" s="20" customFormat="1" ht="45" customHeight="1">
      <c r="A9" s="24" t="s">
        <v>19</v>
      </c>
      <c r="B9" s="9">
        <f t="shared" si="0"/>
        <v>800</v>
      </c>
      <c r="C9" s="9">
        <v>800</v>
      </c>
      <c r="D9" s="9">
        <v>0</v>
      </c>
      <c r="E9" s="9">
        <f t="shared" si="1"/>
        <v>0</v>
      </c>
      <c r="F9" s="9">
        <v>0</v>
      </c>
      <c r="G9" s="9">
        <v>0</v>
      </c>
      <c r="H9" s="9">
        <f t="shared" si="2"/>
        <v>0</v>
      </c>
      <c r="I9" s="9">
        <v>0</v>
      </c>
      <c r="J9" s="9">
        <v>0</v>
      </c>
      <c r="K9" s="9">
        <f t="shared" si="3"/>
        <v>320</v>
      </c>
      <c r="L9" s="9">
        <v>320</v>
      </c>
      <c r="M9" s="9">
        <v>0</v>
      </c>
      <c r="N9" s="9">
        <f t="shared" si="4"/>
        <v>0</v>
      </c>
      <c r="O9" s="9">
        <v>0</v>
      </c>
      <c r="P9" s="9">
        <v>0</v>
      </c>
      <c r="Q9" s="9">
        <f t="shared" si="5"/>
        <v>0</v>
      </c>
      <c r="R9" s="9">
        <v>0</v>
      </c>
      <c r="S9" s="9">
        <v>0</v>
      </c>
      <c r="T9" s="9">
        <f t="shared" si="6"/>
        <v>0</v>
      </c>
      <c r="U9" s="9">
        <v>0</v>
      </c>
      <c r="V9" s="9"/>
      <c r="W9" s="9">
        <f t="shared" si="7"/>
        <v>0</v>
      </c>
      <c r="X9" s="9">
        <v>0</v>
      </c>
      <c r="Y9" s="9"/>
      <c r="Z9" s="9">
        <f t="shared" si="9"/>
        <v>0</v>
      </c>
      <c r="AA9" s="9"/>
      <c r="AB9" s="9"/>
      <c r="AC9" s="9">
        <f t="shared" si="8"/>
        <v>0</v>
      </c>
      <c r="AD9" s="9"/>
      <c r="AE9" s="9"/>
    </row>
    <row r="10" spans="1:31" s="20" customFormat="1" ht="45" customHeight="1">
      <c r="A10" s="24" t="s">
        <v>20</v>
      </c>
      <c r="B10" s="9">
        <f t="shared" si="0"/>
        <v>1000</v>
      </c>
      <c r="C10" s="9">
        <v>880</v>
      </c>
      <c r="D10" s="9">
        <v>120</v>
      </c>
      <c r="E10" s="9">
        <f t="shared" si="1"/>
        <v>1000</v>
      </c>
      <c r="F10" s="9">
        <v>1000</v>
      </c>
      <c r="G10" s="9">
        <v>0</v>
      </c>
      <c r="H10" s="9">
        <f t="shared" si="2"/>
        <v>463</v>
      </c>
      <c r="I10" s="9">
        <v>463</v>
      </c>
      <c r="J10" s="9">
        <v>0</v>
      </c>
      <c r="K10" s="9">
        <f t="shared" si="3"/>
        <v>603</v>
      </c>
      <c r="L10" s="9">
        <v>600</v>
      </c>
      <c r="M10" s="9">
        <v>3</v>
      </c>
      <c r="N10" s="9">
        <f t="shared" si="4"/>
        <v>0</v>
      </c>
      <c r="O10" s="9">
        <v>0</v>
      </c>
      <c r="P10" s="9">
        <v>0</v>
      </c>
      <c r="Q10" s="9">
        <f t="shared" si="5"/>
        <v>700</v>
      </c>
      <c r="R10" s="9">
        <v>700</v>
      </c>
      <c r="S10" s="9">
        <v>0</v>
      </c>
      <c r="T10" s="9">
        <f t="shared" si="6"/>
        <v>0</v>
      </c>
      <c r="U10" s="9">
        <v>0</v>
      </c>
      <c r="V10" s="9">
        <v>0</v>
      </c>
      <c r="W10" s="9">
        <f t="shared" si="7"/>
        <v>0</v>
      </c>
      <c r="X10" s="9">
        <v>0</v>
      </c>
      <c r="Y10" s="9">
        <v>0</v>
      </c>
      <c r="Z10" s="9">
        <f t="shared" si="9"/>
        <v>0</v>
      </c>
      <c r="AA10" s="9"/>
      <c r="AB10" s="9"/>
      <c r="AC10" s="9">
        <f t="shared" si="8"/>
        <v>0</v>
      </c>
      <c r="AD10" s="9">
        <v>0</v>
      </c>
      <c r="AE10" s="9">
        <v>0</v>
      </c>
    </row>
    <row r="11" spans="1:31" s="20" customFormat="1" ht="45" customHeight="1">
      <c r="A11" s="24" t="s">
        <v>21</v>
      </c>
      <c r="B11" s="9">
        <f t="shared" si="0"/>
        <v>2500</v>
      </c>
      <c r="C11" s="9">
        <v>2500</v>
      </c>
      <c r="D11" s="9">
        <v>0</v>
      </c>
      <c r="E11" s="9">
        <f t="shared" si="1"/>
        <v>0</v>
      </c>
      <c r="F11" s="9">
        <v>0</v>
      </c>
      <c r="G11" s="9">
        <v>0</v>
      </c>
      <c r="H11" s="9">
        <f t="shared" si="2"/>
        <v>10964</v>
      </c>
      <c r="I11" s="9">
        <v>8475</v>
      </c>
      <c r="J11" s="9">
        <v>2489</v>
      </c>
      <c r="K11" s="9">
        <f t="shared" si="3"/>
        <v>3838</v>
      </c>
      <c r="L11" s="9">
        <v>3838</v>
      </c>
      <c r="M11" s="9">
        <v>0</v>
      </c>
      <c r="N11" s="9">
        <f t="shared" si="4"/>
        <v>0</v>
      </c>
      <c r="O11" s="9">
        <v>0</v>
      </c>
      <c r="P11" s="9">
        <v>0</v>
      </c>
      <c r="Q11" s="9">
        <f t="shared" si="5"/>
        <v>0</v>
      </c>
      <c r="R11" s="9">
        <v>0</v>
      </c>
      <c r="S11" s="9">
        <v>0</v>
      </c>
      <c r="T11" s="9">
        <f t="shared" si="6"/>
        <v>0</v>
      </c>
      <c r="U11" s="9"/>
      <c r="V11" s="9"/>
      <c r="W11" s="9">
        <f t="shared" si="7"/>
        <v>0</v>
      </c>
      <c r="X11" s="9"/>
      <c r="Y11" s="9"/>
      <c r="Z11" s="9">
        <f t="shared" si="9"/>
        <v>0</v>
      </c>
      <c r="AA11" s="9"/>
      <c r="AB11" s="9"/>
      <c r="AC11" s="9">
        <f t="shared" si="8"/>
        <v>0</v>
      </c>
      <c r="AD11" s="9"/>
      <c r="AE11" s="9"/>
    </row>
    <row r="12" spans="1:31" s="20" customFormat="1" ht="45" customHeight="1">
      <c r="A12" s="24" t="s">
        <v>22</v>
      </c>
      <c r="B12" s="9">
        <f t="shared" si="0"/>
        <v>6000</v>
      </c>
      <c r="C12" s="9">
        <v>6000</v>
      </c>
      <c r="D12" s="9">
        <v>0</v>
      </c>
      <c r="E12" s="9">
        <f t="shared" si="1"/>
        <v>3000</v>
      </c>
      <c r="F12" s="9">
        <v>2750</v>
      </c>
      <c r="G12" s="9">
        <v>250</v>
      </c>
      <c r="H12" s="9">
        <f t="shared" si="2"/>
        <v>8717</v>
      </c>
      <c r="I12" s="9">
        <v>8717</v>
      </c>
      <c r="J12" s="9">
        <v>0</v>
      </c>
      <c r="K12" s="9">
        <f t="shared" si="3"/>
        <v>2000</v>
      </c>
      <c r="L12" s="9">
        <v>1840</v>
      </c>
      <c r="M12" s="9">
        <v>160</v>
      </c>
      <c r="N12" s="9">
        <f t="shared" si="4"/>
        <v>0</v>
      </c>
      <c r="O12" s="9">
        <v>0</v>
      </c>
      <c r="P12" s="9">
        <v>0</v>
      </c>
      <c r="Q12" s="9">
        <f t="shared" si="5"/>
        <v>2709</v>
      </c>
      <c r="R12" s="9">
        <v>2709</v>
      </c>
      <c r="S12" s="9">
        <v>0</v>
      </c>
      <c r="T12" s="9">
        <f t="shared" si="6"/>
        <v>0</v>
      </c>
      <c r="U12" s="9"/>
      <c r="V12" s="9"/>
      <c r="W12" s="9">
        <f t="shared" si="7"/>
        <v>0</v>
      </c>
      <c r="X12" s="9"/>
      <c r="Y12" s="9"/>
      <c r="Z12" s="9">
        <f t="shared" si="9"/>
        <v>0</v>
      </c>
      <c r="AA12" s="9"/>
      <c r="AB12" s="9"/>
      <c r="AC12" s="9">
        <f t="shared" si="8"/>
        <v>0</v>
      </c>
      <c r="AD12" s="9"/>
      <c r="AE12" s="9"/>
    </row>
    <row r="13" spans="1:31" s="20" customFormat="1" ht="45" customHeight="1">
      <c r="A13" s="24" t="s">
        <v>23</v>
      </c>
      <c r="B13" s="9">
        <f t="shared" si="0"/>
        <v>0</v>
      </c>
      <c r="C13" s="9">
        <v>0</v>
      </c>
      <c r="D13" s="9">
        <v>0</v>
      </c>
      <c r="E13" s="9">
        <f t="shared" si="1"/>
        <v>0</v>
      </c>
      <c r="F13" s="9">
        <v>0</v>
      </c>
      <c r="G13" s="9">
        <v>0</v>
      </c>
      <c r="H13" s="9">
        <f t="shared" si="2"/>
        <v>420</v>
      </c>
      <c r="I13" s="9">
        <v>420</v>
      </c>
      <c r="J13" s="9">
        <v>0</v>
      </c>
      <c r="K13" s="9">
        <f t="shared" si="3"/>
        <v>350</v>
      </c>
      <c r="L13" s="9">
        <v>348</v>
      </c>
      <c r="M13" s="9">
        <v>2</v>
      </c>
      <c r="N13" s="9">
        <f t="shared" si="4"/>
        <v>0</v>
      </c>
      <c r="O13" s="9">
        <v>0</v>
      </c>
      <c r="P13" s="9">
        <v>0</v>
      </c>
      <c r="Q13" s="9">
        <f t="shared" si="5"/>
        <v>0</v>
      </c>
      <c r="R13" s="9">
        <v>0</v>
      </c>
      <c r="S13" s="9">
        <v>0</v>
      </c>
      <c r="T13" s="9">
        <f t="shared" si="6"/>
        <v>0</v>
      </c>
      <c r="U13" s="9"/>
      <c r="V13" s="9"/>
      <c r="W13" s="9">
        <f t="shared" si="7"/>
        <v>0</v>
      </c>
      <c r="X13" s="9"/>
      <c r="Y13" s="9"/>
      <c r="Z13" s="9">
        <f t="shared" si="9"/>
        <v>0</v>
      </c>
      <c r="AA13" s="9"/>
      <c r="AB13" s="9"/>
      <c r="AC13" s="9">
        <f t="shared" si="8"/>
        <v>0</v>
      </c>
      <c r="AD13" s="9"/>
      <c r="AE13" s="9"/>
    </row>
    <row r="14" spans="1:31" s="20" customFormat="1" ht="45" customHeight="1">
      <c r="A14" s="24" t="s">
        <v>24</v>
      </c>
      <c r="B14" s="9">
        <f t="shared" si="0"/>
        <v>1800</v>
      </c>
      <c r="C14" s="9">
        <v>1800</v>
      </c>
      <c r="D14" s="9">
        <v>0</v>
      </c>
      <c r="E14" s="9">
        <f t="shared" si="1"/>
        <v>0</v>
      </c>
      <c r="F14" s="9">
        <v>0</v>
      </c>
      <c r="G14" s="9">
        <v>0</v>
      </c>
      <c r="H14" s="9">
        <f t="shared" si="2"/>
        <v>12312</v>
      </c>
      <c r="I14" s="9">
        <v>12312</v>
      </c>
      <c r="J14" s="9">
        <v>0</v>
      </c>
      <c r="K14" s="9">
        <f t="shared" si="3"/>
        <v>971</v>
      </c>
      <c r="L14" s="9">
        <v>971</v>
      </c>
      <c r="M14" s="9">
        <v>0</v>
      </c>
      <c r="N14" s="9">
        <f t="shared" si="4"/>
        <v>0</v>
      </c>
      <c r="O14" s="9">
        <v>0</v>
      </c>
      <c r="P14" s="9">
        <v>0</v>
      </c>
      <c r="Q14" s="9">
        <f t="shared" si="5"/>
        <v>4229</v>
      </c>
      <c r="R14" s="9">
        <v>4229</v>
      </c>
      <c r="S14" s="9">
        <v>0</v>
      </c>
      <c r="T14" s="9">
        <f t="shared" si="6"/>
        <v>0</v>
      </c>
      <c r="U14" s="9"/>
      <c r="V14" s="9"/>
      <c r="W14" s="9">
        <f t="shared" si="7"/>
        <v>0</v>
      </c>
      <c r="X14" s="9"/>
      <c r="Y14" s="9"/>
      <c r="Z14" s="9">
        <f t="shared" si="9"/>
        <v>0</v>
      </c>
      <c r="AA14" s="9"/>
      <c r="AB14" s="9"/>
      <c r="AC14" s="9">
        <f t="shared" si="8"/>
        <v>0</v>
      </c>
      <c r="AD14" s="9"/>
      <c r="AE14" s="9"/>
    </row>
    <row r="15" spans="1:31" s="20" customFormat="1" ht="45" customHeight="1">
      <c r="A15" s="24" t="s">
        <v>25</v>
      </c>
      <c r="B15" s="9">
        <f t="shared" si="0"/>
        <v>0</v>
      </c>
      <c r="C15" s="9">
        <v>0</v>
      </c>
      <c r="D15" s="9">
        <v>0</v>
      </c>
      <c r="E15" s="9">
        <f t="shared" si="1"/>
        <v>0</v>
      </c>
      <c r="F15" s="9">
        <v>0</v>
      </c>
      <c r="G15" s="9">
        <v>0</v>
      </c>
      <c r="H15" s="9">
        <f t="shared" si="2"/>
        <v>0</v>
      </c>
      <c r="I15" s="9">
        <v>0</v>
      </c>
      <c r="J15" s="9">
        <v>0</v>
      </c>
      <c r="K15" s="9">
        <f t="shared" si="3"/>
        <v>246</v>
      </c>
      <c r="L15" s="9">
        <v>246</v>
      </c>
      <c r="M15" s="9">
        <v>0</v>
      </c>
      <c r="N15" s="9">
        <f t="shared" si="4"/>
        <v>0</v>
      </c>
      <c r="O15" s="9">
        <v>0</v>
      </c>
      <c r="P15" s="9"/>
      <c r="Q15" s="9">
        <f t="shared" si="5"/>
        <v>0</v>
      </c>
      <c r="R15" s="9"/>
      <c r="S15" s="9"/>
      <c r="T15" s="9">
        <f t="shared" si="6"/>
        <v>0</v>
      </c>
      <c r="U15" s="9"/>
      <c r="V15" s="9"/>
      <c r="W15" s="9">
        <f t="shared" si="7"/>
        <v>0</v>
      </c>
      <c r="X15" s="9"/>
      <c r="Y15" s="9"/>
      <c r="Z15" s="9">
        <f t="shared" si="9"/>
        <v>0</v>
      </c>
      <c r="AA15" s="9"/>
      <c r="AB15" s="9"/>
      <c r="AC15" s="9">
        <f t="shared" si="8"/>
        <v>0</v>
      </c>
      <c r="AD15" s="9"/>
      <c r="AE15" s="9"/>
    </row>
    <row r="16" spans="1:31" s="20" customFormat="1" ht="45" customHeight="1">
      <c r="A16" s="24" t="s">
        <v>26</v>
      </c>
      <c r="B16" s="9">
        <f t="shared" si="0"/>
        <v>0</v>
      </c>
      <c r="C16" s="9">
        <v>0</v>
      </c>
      <c r="D16" s="9">
        <v>0</v>
      </c>
      <c r="E16" s="9">
        <f t="shared" si="1"/>
        <v>0</v>
      </c>
      <c r="F16" s="9">
        <v>0</v>
      </c>
      <c r="G16" s="9">
        <v>0</v>
      </c>
      <c r="H16" s="9">
        <f t="shared" si="2"/>
        <v>477</v>
      </c>
      <c r="I16" s="9">
        <v>477</v>
      </c>
      <c r="J16" s="9">
        <v>0</v>
      </c>
      <c r="K16" s="9">
        <f t="shared" si="3"/>
        <v>300</v>
      </c>
      <c r="L16" s="9">
        <f>497-200</f>
        <v>297</v>
      </c>
      <c r="M16" s="9">
        <v>3</v>
      </c>
      <c r="N16" s="9">
        <f t="shared" si="4"/>
        <v>0</v>
      </c>
      <c r="O16" s="9">
        <v>0</v>
      </c>
      <c r="P16" s="9">
        <v>0</v>
      </c>
      <c r="Q16" s="9">
        <f t="shared" si="5"/>
        <v>0</v>
      </c>
      <c r="R16" s="9">
        <v>0</v>
      </c>
      <c r="S16" s="9"/>
      <c r="T16" s="9">
        <f t="shared" si="6"/>
        <v>0</v>
      </c>
      <c r="U16" s="9"/>
      <c r="V16" s="9"/>
      <c r="W16" s="9">
        <f t="shared" si="7"/>
        <v>0</v>
      </c>
      <c r="X16" s="9"/>
      <c r="Y16" s="9"/>
      <c r="Z16" s="9">
        <f t="shared" si="9"/>
        <v>0</v>
      </c>
      <c r="AA16" s="9"/>
      <c r="AB16" s="9"/>
      <c r="AC16" s="9">
        <f t="shared" si="8"/>
        <v>0</v>
      </c>
      <c r="AD16" s="9"/>
      <c r="AE16" s="9"/>
    </row>
    <row r="17" spans="1:31" s="20" customFormat="1" ht="45" customHeight="1">
      <c r="A17" s="24" t="s">
        <v>27</v>
      </c>
      <c r="B17" s="9">
        <f t="shared" si="0"/>
        <v>4300</v>
      </c>
      <c r="C17" s="9">
        <v>4240</v>
      </c>
      <c r="D17" s="9">
        <v>60</v>
      </c>
      <c r="E17" s="9">
        <f t="shared" si="1"/>
        <v>0</v>
      </c>
      <c r="F17" s="9">
        <v>0</v>
      </c>
      <c r="G17" s="9">
        <v>0</v>
      </c>
      <c r="H17" s="9">
        <f t="shared" si="2"/>
        <v>624</v>
      </c>
      <c r="I17" s="9">
        <v>624</v>
      </c>
      <c r="J17" s="9">
        <v>0</v>
      </c>
      <c r="K17" s="9">
        <f t="shared" si="3"/>
        <v>1400</v>
      </c>
      <c r="L17" s="9">
        <v>1400</v>
      </c>
      <c r="M17" s="9">
        <v>0</v>
      </c>
      <c r="N17" s="9">
        <f t="shared" si="4"/>
        <v>0</v>
      </c>
      <c r="O17" s="9">
        <v>0</v>
      </c>
      <c r="P17" s="9">
        <v>0</v>
      </c>
      <c r="Q17" s="9">
        <f t="shared" si="5"/>
        <v>0</v>
      </c>
      <c r="R17" s="9">
        <v>0</v>
      </c>
      <c r="S17" s="9"/>
      <c r="T17" s="9">
        <f t="shared" si="6"/>
        <v>0</v>
      </c>
      <c r="U17" s="9"/>
      <c r="V17" s="9"/>
      <c r="W17" s="9">
        <f t="shared" si="7"/>
        <v>0</v>
      </c>
      <c r="X17" s="9"/>
      <c r="Y17" s="9"/>
      <c r="Z17" s="9">
        <f t="shared" si="9"/>
        <v>0</v>
      </c>
      <c r="AA17" s="9"/>
      <c r="AB17" s="9"/>
      <c r="AC17" s="9">
        <f t="shared" si="8"/>
        <v>0</v>
      </c>
      <c r="AD17" s="9"/>
      <c r="AE17" s="9"/>
    </row>
    <row r="18" spans="1:31" s="20" customFormat="1" ht="45" customHeight="1">
      <c r="A18" s="24" t="s">
        <v>28</v>
      </c>
      <c r="B18" s="9">
        <f t="shared" si="0"/>
        <v>0</v>
      </c>
      <c r="C18" s="9">
        <v>0</v>
      </c>
      <c r="D18" s="9">
        <v>0</v>
      </c>
      <c r="E18" s="9">
        <f t="shared" si="1"/>
        <v>0</v>
      </c>
      <c r="F18" s="9">
        <v>0</v>
      </c>
      <c r="G18" s="9">
        <v>0</v>
      </c>
      <c r="H18" s="9">
        <f t="shared" si="2"/>
        <v>0</v>
      </c>
      <c r="I18" s="9">
        <v>0</v>
      </c>
      <c r="J18" s="9">
        <v>0</v>
      </c>
      <c r="K18" s="9">
        <f t="shared" si="3"/>
        <v>450</v>
      </c>
      <c r="L18" s="9">
        <v>450</v>
      </c>
      <c r="M18" s="9">
        <v>0</v>
      </c>
      <c r="N18" s="9">
        <f t="shared" si="4"/>
        <v>0</v>
      </c>
      <c r="O18" s="9">
        <v>0</v>
      </c>
      <c r="P18" s="9">
        <v>0</v>
      </c>
      <c r="Q18" s="9">
        <f t="shared" si="5"/>
        <v>0</v>
      </c>
      <c r="R18" s="9">
        <v>0</v>
      </c>
      <c r="S18" s="9"/>
      <c r="T18" s="9">
        <f t="shared" si="6"/>
        <v>0</v>
      </c>
      <c r="U18" s="9"/>
      <c r="V18" s="9"/>
      <c r="W18" s="9">
        <f t="shared" si="7"/>
        <v>0</v>
      </c>
      <c r="X18" s="9"/>
      <c r="Y18" s="9"/>
      <c r="Z18" s="9">
        <f t="shared" si="9"/>
        <v>0</v>
      </c>
      <c r="AA18" s="9"/>
      <c r="AB18" s="9"/>
      <c r="AC18" s="9">
        <f t="shared" si="8"/>
        <v>0</v>
      </c>
      <c r="AD18" s="9"/>
      <c r="AE18" s="9"/>
    </row>
    <row r="19" spans="1:31" s="20" customFormat="1" ht="45" customHeight="1">
      <c r="A19" s="24" t="s">
        <v>29</v>
      </c>
      <c r="B19" s="9">
        <f t="shared" si="0"/>
        <v>200</v>
      </c>
      <c r="C19" s="9">
        <f>0+200</f>
        <v>200</v>
      </c>
      <c r="D19" s="9">
        <v>0</v>
      </c>
      <c r="E19" s="9">
        <f t="shared" si="1"/>
        <v>0</v>
      </c>
      <c r="F19" s="9">
        <v>0</v>
      </c>
      <c r="G19" s="9">
        <v>0</v>
      </c>
      <c r="H19" s="9">
        <f t="shared" si="2"/>
        <v>867</v>
      </c>
      <c r="I19" s="9">
        <v>867</v>
      </c>
      <c r="J19" s="9">
        <v>0</v>
      </c>
      <c r="K19" s="9">
        <f t="shared" si="3"/>
        <v>420</v>
      </c>
      <c r="L19" s="9">
        <v>420</v>
      </c>
      <c r="M19" s="9">
        <v>0</v>
      </c>
      <c r="N19" s="9">
        <f t="shared" si="4"/>
        <v>0</v>
      </c>
      <c r="O19" s="9">
        <v>0</v>
      </c>
      <c r="P19" s="9"/>
      <c r="Q19" s="9">
        <f t="shared" si="5"/>
        <v>0</v>
      </c>
      <c r="R19" s="9"/>
      <c r="S19" s="9"/>
      <c r="T19" s="9">
        <f t="shared" si="6"/>
        <v>0</v>
      </c>
      <c r="U19" s="9"/>
      <c r="V19" s="9"/>
      <c r="W19" s="9">
        <f t="shared" si="7"/>
        <v>0</v>
      </c>
      <c r="X19" s="9"/>
      <c r="Y19" s="9"/>
      <c r="Z19" s="9">
        <f t="shared" si="9"/>
        <v>0</v>
      </c>
      <c r="AA19" s="9"/>
      <c r="AB19" s="9"/>
      <c r="AC19" s="9">
        <f t="shared" si="8"/>
        <v>0</v>
      </c>
      <c r="AD19" s="9"/>
      <c r="AE19" s="9"/>
    </row>
    <row r="20" spans="1:31" s="20" customFormat="1" ht="45" customHeight="1">
      <c r="A20" s="24" t="s">
        <v>30</v>
      </c>
      <c r="B20" s="9">
        <f t="shared" si="0"/>
        <v>600</v>
      </c>
      <c r="C20" s="9">
        <v>600</v>
      </c>
      <c r="D20" s="9">
        <v>0</v>
      </c>
      <c r="E20" s="9">
        <f t="shared" si="1"/>
        <v>0</v>
      </c>
      <c r="F20" s="9">
        <v>0</v>
      </c>
      <c r="G20" s="9">
        <v>0</v>
      </c>
      <c r="H20" s="9">
        <f t="shared" si="2"/>
        <v>3236</v>
      </c>
      <c r="I20" s="9">
        <v>1389</v>
      </c>
      <c r="J20" s="9">
        <v>1847</v>
      </c>
      <c r="K20" s="9">
        <f t="shared" si="3"/>
        <v>500</v>
      </c>
      <c r="L20" s="9">
        <v>470</v>
      </c>
      <c r="M20" s="9">
        <v>30</v>
      </c>
      <c r="N20" s="9">
        <f t="shared" si="4"/>
        <v>0</v>
      </c>
      <c r="O20" s="9">
        <v>0</v>
      </c>
      <c r="P20" s="9"/>
      <c r="Q20" s="9">
        <f t="shared" si="5"/>
        <v>0</v>
      </c>
      <c r="R20" s="9"/>
      <c r="S20" s="9"/>
      <c r="T20" s="9">
        <f t="shared" si="6"/>
        <v>0</v>
      </c>
      <c r="U20" s="9"/>
      <c r="V20" s="9"/>
      <c r="W20" s="9">
        <f t="shared" si="7"/>
        <v>0</v>
      </c>
      <c r="X20" s="9"/>
      <c r="Y20" s="9"/>
      <c r="Z20" s="9">
        <f t="shared" si="9"/>
        <v>0</v>
      </c>
      <c r="AA20" s="9"/>
      <c r="AB20" s="9"/>
      <c r="AC20" s="9">
        <f t="shared" si="8"/>
        <v>0</v>
      </c>
      <c r="AD20" s="9"/>
      <c r="AE20" s="9"/>
    </row>
    <row r="21" spans="1:31" s="20" customFormat="1" ht="45" customHeight="1">
      <c r="A21" s="24" t="s">
        <v>31</v>
      </c>
      <c r="B21" s="9">
        <f t="shared" si="0"/>
        <v>0</v>
      </c>
      <c r="C21" s="9">
        <v>0</v>
      </c>
      <c r="D21" s="9">
        <v>0</v>
      </c>
      <c r="E21" s="9">
        <f t="shared" si="1"/>
        <v>0</v>
      </c>
      <c r="F21" s="9">
        <v>0</v>
      </c>
      <c r="G21" s="9">
        <v>0</v>
      </c>
      <c r="H21" s="9">
        <f t="shared" si="2"/>
        <v>1033</v>
      </c>
      <c r="I21" s="9">
        <v>1033</v>
      </c>
      <c r="J21" s="9">
        <v>0</v>
      </c>
      <c r="K21" s="9">
        <f t="shared" si="3"/>
        <v>550</v>
      </c>
      <c r="L21" s="9">
        <v>550</v>
      </c>
      <c r="M21" s="9">
        <v>0</v>
      </c>
      <c r="N21" s="9">
        <f t="shared" si="4"/>
        <v>0</v>
      </c>
      <c r="O21" s="9"/>
      <c r="P21" s="9"/>
      <c r="Q21" s="9">
        <f t="shared" si="5"/>
        <v>0</v>
      </c>
      <c r="R21" s="9"/>
      <c r="S21" s="9"/>
      <c r="T21" s="9">
        <f t="shared" si="6"/>
        <v>0</v>
      </c>
      <c r="U21" s="9"/>
      <c r="V21" s="9"/>
      <c r="W21" s="9">
        <f t="shared" si="7"/>
        <v>0</v>
      </c>
      <c r="X21" s="9"/>
      <c r="Y21" s="9"/>
      <c r="Z21" s="9">
        <f t="shared" si="9"/>
        <v>0</v>
      </c>
      <c r="AA21" s="9"/>
      <c r="AB21" s="9"/>
      <c r="AC21" s="9">
        <f t="shared" si="8"/>
        <v>0</v>
      </c>
      <c r="AD21" s="9"/>
      <c r="AE21" s="9"/>
    </row>
    <row r="22" spans="1:31" s="20" customFormat="1" ht="45" customHeight="1">
      <c r="A22" s="24" t="s">
        <v>32</v>
      </c>
      <c r="B22" s="9">
        <f t="shared" si="0"/>
        <v>0</v>
      </c>
      <c r="C22" s="9">
        <v>0</v>
      </c>
      <c r="D22" s="9">
        <v>0</v>
      </c>
      <c r="E22" s="9">
        <f t="shared" si="1"/>
        <v>0</v>
      </c>
      <c r="F22" s="9">
        <v>0</v>
      </c>
      <c r="G22" s="9">
        <v>0</v>
      </c>
      <c r="H22" s="9">
        <f t="shared" si="2"/>
        <v>1368</v>
      </c>
      <c r="I22" s="9">
        <v>1368</v>
      </c>
      <c r="J22" s="9">
        <v>0</v>
      </c>
      <c r="K22" s="9">
        <f t="shared" si="3"/>
        <v>380</v>
      </c>
      <c r="L22" s="9">
        <v>380</v>
      </c>
      <c r="M22" s="9">
        <v>0</v>
      </c>
      <c r="N22" s="9">
        <f t="shared" si="4"/>
        <v>0</v>
      </c>
      <c r="O22" s="9"/>
      <c r="P22" s="9"/>
      <c r="Q22" s="9">
        <f t="shared" si="5"/>
        <v>0</v>
      </c>
      <c r="R22" s="9"/>
      <c r="S22" s="9"/>
      <c r="T22" s="9">
        <f t="shared" si="6"/>
        <v>0</v>
      </c>
      <c r="U22" s="9"/>
      <c r="V22" s="9"/>
      <c r="W22" s="9">
        <f t="shared" si="7"/>
        <v>0</v>
      </c>
      <c r="X22" s="9"/>
      <c r="Y22" s="9"/>
      <c r="Z22" s="9">
        <f t="shared" si="9"/>
        <v>0</v>
      </c>
      <c r="AA22" s="9"/>
      <c r="AB22" s="9"/>
      <c r="AC22" s="9">
        <f t="shared" si="8"/>
        <v>0</v>
      </c>
      <c r="AD22" s="9"/>
      <c r="AE22" s="9"/>
    </row>
    <row r="23" spans="1:31" s="20" customFormat="1" ht="45" customHeight="1">
      <c r="A23" s="24" t="s">
        <v>33</v>
      </c>
      <c r="B23" s="9">
        <f t="shared" si="0"/>
        <v>0</v>
      </c>
      <c r="C23" s="9">
        <v>0</v>
      </c>
      <c r="D23" s="9">
        <v>0</v>
      </c>
      <c r="E23" s="9">
        <f t="shared" si="1"/>
        <v>0</v>
      </c>
      <c r="F23" s="9">
        <v>0</v>
      </c>
      <c r="G23" s="9">
        <v>0</v>
      </c>
      <c r="H23" s="9">
        <f t="shared" si="2"/>
        <v>0</v>
      </c>
      <c r="I23" s="9">
        <v>0</v>
      </c>
      <c r="J23" s="9">
        <v>0</v>
      </c>
      <c r="K23" s="9">
        <f t="shared" si="3"/>
        <v>700</v>
      </c>
      <c r="L23" s="9">
        <v>686</v>
      </c>
      <c r="M23" s="9">
        <v>14</v>
      </c>
      <c r="N23" s="9">
        <f t="shared" si="4"/>
        <v>0</v>
      </c>
      <c r="O23" s="9"/>
      <c r="P23" s="9"/>
      <c r="Q23" s="9">
        <f t="shared" si="5"/>
        <v>0</v>
      </c>
      <c r="R23" s="9"/>
      <c r="S23" s="9"/>
      <c r="T23" s="9">
        <f t="shared" si="6"/>
        <v>0</v>
      </c>
      <c r="U23" s="9"/>
      <c r="V23" s="9"/>
      <c r="W23" s="9">
        <f t="shared" si="7"/>
        <v>0</v>
      </c>
      <c r="X23" s="9"/>
      <c r="Y23" s="9"/>
      <c r="Z23" s="9">
        <f t="shared" si="9"/>
        <v>0</v>
      </c>
      <c r="AA23" s="9"/>
      <c r="AB23" s="9"/>
      <c r="AC23" s="9">
        <f t="shared" si="8"/>
        <v>0</v>
      </c>
      <c r="AD23" s="9"/>
      <c r="AE23" s="9"/>
    </row>
    <row r="24" spans="1:31" s="20" customFormat="1" ht="45" customHeight="1">
      <c r="A24" s="24" t="s">
        <v>34</v>
      </c>
      <c r="B24" s="9">
        <f t="shared" si="0"/>
        <v>1275</v>
      </c>
      <c r="C24" s="9">
        <v>1275</v>
      </c>
      <c r="D24" s="9">
        <v>0</v>
      </c>
      <c r="E24" s="9">
        <f t="shared" si="1"/>
        <v>0</v>
      </c>
      <c r="F24" s="9">
        <v>0</v>
      </c>
      <c r="G24" s="9">
        <v>0</v>
      </c>
      <c r="H24" s="9">
        <f t="shared" si="2"/>
        <v>520</v>
      </c>
      <c r="I24" s="9">
        <v>364</v>
      </c>
      <c r="J24" s="9">
        <v>156</v>
      </c>
      <c r="K24" s="9">
        <f t="shared" si="3"/>
        <v>1378</v>
      </c>
      <c r="L24" s="9">
        <v>1366</v>
      </c>
      <c r="M24" s="9">
        <v>12</v>
      </c>
      <c r="N24" s="9">
        <f t="shared" si="4"/>
        <v>0</v>
      </c>
      <c r="O24" s="9"/>
      <c r="P24" s="9"/>
      <c r="Q24" s="9">
        <f t="shared" si="5"/>
        <v>0</v>
      </c>
      <c r="R24" s="9"/>
      <c r="S24" s="9"/>
      <c r="T24" s="9">
        <f t="shared" si="6"/>
        <v>0</v>
      </c>
      <c r="U24" s="9"/>
      <c r="V24" s="9"/>
      <c r="W24" s="9">
        <f t="shared" si="7"/>
        <v>0</v>
      </c>
      <c r="X24" s="9"/>
      <c r="Y24" s="9"/>
      <c r="Z24" s="9">
        <f t="shared" si="9"/>
        <v>0</v>
      </c>
      <c r="AA24" s="9"/>
      <c r="AB24" s="9"/>
      <c r="AC24" s="9">
        <f t="shared" si="8"/>
        <v>0</v>
      </c>
      <c r="AD24" s="9"/>
      <c r="AE24" s="9"/>
    </row>
    <row r="25" spans="1:31" s="20" customFormat="1" ht="45" customHeight="1">
      <c r="A25" s="24" t="s">
        <v>35</v>
      </c>
      <c r="B25" s="9">
        <f t="shared" si="0"/>
        <v>1585</v>
      </c>
      <c r="C25" s="9">
        <v>1560</v>
      </c>
      <c r="D25" s="9">
        <v>25</v>
      </c>
      <c r="E25" s="9">
        <f t="shared" si="1"/>
        <v>0</v>
      </c>
      <c r="F25" s="9">
        <v>0</v>
      </c>
      <c r="G25" s="9">
        <v>0</v>
      </c>
      <c r="H25" s="9">
        <f t="shared" si="2"/>
        <v>0</v>
      </c>
      <c r="I25" s="9">
        <v>0</v>
      </c>
      <c r="J25" s="9">
        <v>0</v>
      </c>
      <c r="K25" s="9">
        <f t="shared" si="3"/>
        <v>513</v>
      </c>
      <c r="L25" s="9">
        <v>513</v>
      </c>
      <c r="M25" s="9">
        <v>0</v>
      </c>
      <c r="N25" s="9">
        <f t="shared" si="4"/>
        <v>0</v>
      </c>
      <c r="O25" s="9"/>
      <c r="P25" s="9"/>
      <c r="Q25" s="9">
        <f t="shared" si="5"/>
        <v>0</v>
      </c>
      <c r="R25" s="9"/>
      <c r="S25" s="9"/>
      <c r="T25" s="9">
        <f t="shared" si="6"/>
        <v>0</v>
      </c>
      <c r="U25" s="9"/>
      <c r="V25" s="9"/>
      <c r="W25" s="9">
        <f t="shared" si="7"/>
        <v>0</v>
      </c>
      <c r="X25" s="9"/>
      <c r="Y25" s="9"/>
      <c r="Z25" s="9">
        <f t="shared" si="9"/>
        <v>0</v>
      </c>
      <c r="AA25" s="9"/>
      <c r="AB25" s="9"/>
      <c r="AC25" s="9">
        <f t="shared" si="8"/>
        <v>0</v>
      </c>
      <c r="AD25" s="9"/>
      <c r="AE25" s="9"/>
    </row>
    <row r="26" spans="1:31" s="20" customFormat="1" ht="45" customHeight="1">
      <c r="A26" s="24" t="s">
        <v>36</v>
      </c>
      <c r="B26" s="9">
        <f t="shared" si="0"/>
        <v>0</v>
      </c>
      <c r="C26" s="9">
        <v>0</v>
      </c>
      <c r="D26" s="9">
        <v>0</v>
      </c>
      <c r="E26" s="9">
        <f t="shared" si="1"/>
        <v>0</v>
      </c>
      <c r="F26" s="9">
        <v>0</v>
      </c>
      <c r="G26" s="9">
        <v>0</v>
      </c>
      <c r="H26" s="9">
        <f t="shared" si="2"/>
        <v>376</v>
      </c>
      <c r="I26" s="9">
        <v>376</v>
      </c>
      <c r="J26" s="9">
        <v>0</v>
      </c>
      <c r="K26" s="9">
        <f t="shared" si="3"/>
        <v>710</v>
      </c>
      <c r="L26" s="9">
        <f>960-250</f>
        <v>710</v>
      </c>
      <c r="M26" s="9">
        <v>0</v>
      </c>
      <c r="N26" s="9">
        <f t="shared" si="4"/>
        <v>0</v>
      </c>
      <c r="O26" s="9"/>
      <c r="P26" s="9"/>
      <c r="Q26" s="9">
        <f t="shared" si="5"/>
        <v>0</v>
      </c>
      <c r="R26" s="9"/>
      <c r="S26" s="9"/>
      <c r="T26" s="9">
        <f t="shared" si="6"/>
        <v>0</v>
      </c>
      <c r="U26" s="9"/>
      <c r="V26" s="9"/>
      <c r="W26" s="9">
        <f t="shared" si="7"/>
        <v>0</v>
      </c>
      <c r="X26" s="9"/>
      <c r="Y26" s="9"/>
      <c r="Z26" s="9">
        <f t="shared" si="9"/>
        <v>0</v>
      </c>
      <c r="AA26" s="9"/>
      <c r="AB26" s="9"/>
      <c r="AC26" s="9">
        <f t="shared" si="8"/>
        <v>0</v>
      </c>
      <c r="AD26" s="9"/>
      <c r="AE26" s="9"/>
    </row>
    <row r="27" spans="1:31" s="20" customFormat="1" ht="45" customHeight="1">
      <c r="A27" s="24" t="s">
        <v>37</v>
      </c>
      <c r="B27" s="9">
        <f t="shared" si="0"/>
        <v>0</v>
      </c>
      <c r="C27" s="9">
        <v>0</v>
      </c>
      <c r="D27" s="9">
        <v>0</v>
      </c>
      <c r="E27" s="9">
        <f t="shared" si="1"/>
        <v>0</v>
      </c>
      <c r="F27" s="9">
        <v>0</v>
      </c>
      <c r="G27" s="9">
        <v>0</v>
      </c>
      <c r="H27" s="9">
        <f t="shared" si="2"/>
        <v>0</v>
      </c>
      <c r="I27" s="9">
        <v>0</v>
      </c>
      <c r="J27" s="9">
        <v>0</v>
      </c>
      <c r="K27" s="9">
        <f t="shared" si="3"/>
        <v>158</v>
      </c>
      <c r="L27" s="9">
        <v>158</v>
      </c>
      <c r="M27" s="9">
        <v>0</v>
      </c>
      <c r="N27" s="9">
        <f t="shared" si="4"/>
        <v>0</v>
      </c>
      <c r="O27" s="9"/>
      <c r="P27" s="9"/>
      <c r="Q27" s="9">
        <f t="shared" si="5"/>
        <v>0</v>
      </c>
      <c r="R27" s="9"/>
      <c r="S27" s="9"/>
      <c r="T27" s="9">
        <f t="shared" si="6"/>
        <v>0</v>
      </c>
      <c r="U27" s="9"/>
      <c r="V27" s="9"/>
      <c r="W27" s="9">
        <f t="shared" si="7"/>
        <v>0</v>
      </c>
      <c r="X27" s="9"/>
      <c r="Y27" s="9"/>
      <c r="Z27" s="9">
        <f t="shared" si="9"/>
        <v>0</v>
      </c>
      <c r="AA27" s="9"/>
      <c r="AB27" s="9"/>
      <c r="AC27" s="9">
        <f t="shared" si="8"/>
        <v>0</v>
      </c>
      <c r="AD27" s="9"/>
      <c r="AE27" s="9"/>
    </row>
    <row r="28" spans="1:31" s="20" customFormat="1" ht="45" customHeight="1">
      <c r="A28" s="24" t="s">
        <v>38</v>
      </c>
      <c r="B28" s="9">
        <f t="shared" si="0"/>
        <v>420</v>
      </c>
      <c r="C28" s="9">
        <v>420</v>
      </c>
      <c r="D28" s="9">
        <v>0</v>
      </c>
      <c r="E28" s="9">
        <f t="shared" si="1"/>
        <v>0</v>
      </c>
      <c r="F28" s="9">
        <v>0</v>
      </c>
      <c r="G28" s="9">
        <v>0</v>
      </c>
      <c r="H28" s="9">
        <f t="shared" si="2"/>
        <v>3693</v>
      </c>
      <c r="I28" s="9">
        <v>2983</v>
      </c>
      <c r="J28" s="9">
        <v>710</v>
      </c>
      <c r="K28" s="9">
        <f t="shared" si="3"/>
        <v>1262</v>
      </c>
      <c r="L28" s="9">
        <v>1242</v>
      </c>
      <c r="M28" s="9">
        <v>20</v>
      </c>
      <c r="N28" s="9">
        <f t="shared" si="4"/>
        <v>0</v>
      </c>
      <c r="O28" s="9"/>
      <c r="P28" s="9"/>
      <c r="Q28" s="9">
        <f t="shared" si="5"/>
        <v>0</v>
      </c>
      <c r="R28" s="9"/>
      <c r="S28" s="9"/>
      <c r="T28" s="9">
        <f t="shared" si="6"/>
        <v>0</v>
      </c>
      <c r="U28" s="9"/>
      <c r="V28" s="9"/>
      <c r="W28" s="9">
        <f t="shared" si="7"/>
        <v>0</v>
      </c>
      <c r="X28" s="9"/>
      <c r="Y28" s="9"/>
      <c r="Z28" s="9">
        <f t="shared" si="9"/>
        <v>0</v>
      </c>
      <c r="AA28" s="9"/>
      <c r="AB28" s="9"/>
      <c r="AC28" s="9">
        <f t="shared" si="8"/>
        <v>0</v>
      </c>
      <c r="AD28" s="9"/>
      <c r="AE28" s="9"/>
    </row>
    <row r="29" spans="1:31" s="20" customFormat="1" ht="45" customHeight="1">
      <c r="A29" s="24" t="s">
        <v>39</v>
      </c>
      <c r="B29" s="9">
        <f t="shared" si="0"/>
        <v>0</v>
      </c>
      <c r="C29" s="9">
        <v>0</v>
      </c>
      <c r="D29" s="9">
        <v>0</v>
      </c>
      <c r="E29" s="9">
        <f t="shared" si="1"/>
        <v>0</v>
      </c>
      <c r="F29" s="9">
        <v>0</v>
      </c>
      <c r="G29" s="9">
        <v>0</v>
      </c>
      <c r="H29" s="9">
        <f t="shared" si="2"/>
        <v>0</v>
      </c>
      <c r="I29" s="9">
        <v>0</v>
      </c>
      <c r="J29" s="9">
        <v>0</v>
      </c>
      <c r="K29" s="9">
        <f t="shared" si="3"/>
        <v>210</v>
      </c>
      <c r="L29" s="9">
        <v>210</v>
      </c>
      <c r="M29" s="9">
        <v>0</v>
      </c>
      <c r="N29" s="9">
        <f t="shared" si="4"/>
        <v>0</v>
      </c>
      <c r="O29" s="9"/>
      <c r="P29" s="9"/>
      <c r="Q29" s="9">
        <f t="shared" si="5"/>
        <v>0</v>
      </c>
      <c r="R29" s="9"/>
      <c r="S29" s="9"/>
      <c r="T29" s="9">
        <f t="shared" si="6"/>
        <v>0</v>
      </c>
      <c r="U29" s="9"/>
      <c r="V29" s="9"/>
      <c r="W29" s="9">
        <f t="shared" si="7"/>
        <v>0</v>
      </c>
      <c r="X29" s="9"/>
      <c r="Y29" s="9"/>
      <c r="Z29" s="9">
        <f t="shared" si="9"/>
        <v>0</v>
      </c>
      <c r="AA29" s="9"/>
      <c r="AB29" s="9"/>
      <c r="AC29" s="9">
        <f t="shared" si="8"/>
        <v>0</v>
      </c>
      <c r="AD29" s="9"/>
      <c r="AE29" s="9"/>
    </row>
    <row r="30" spans="1:31" s="20" customFormat="1" ht="45" customHeight="1">
      <c r="A30" s="24" t="s">
        <v>40</v>
      </c>
      <c r="B30" s="9">
        <f t="shared" si="0"/>
        <v>1020</v>
      </c>
      <c r="C30" s="9">
        <v>1020</v>
      </c>
      <c r="D30" s="9">
        <v>0</v>
      </c>
      <c r="E30" s="9">
        <f t="shared" si="1"/>
        <v>0</v>
      </c>
      <c r="F30" s="9">
        <v>0</v>
      </c>
      <c r="G30" s="9">
        <v>0</v>
      </c>
      <c r="H30" s="9">
        <f t="shared" si="2"/>
        <v>802</v>
      </c>
      <c r="I30" s="9">
        <v>617</v>
      </c>
      <c r="J30" s="9">
        <v>185</v>
      </c>
      <c r="K30" s="9">
        <f t="shared" si="3"/>
        <v>1200</v>
      </c>
      <c r="L30" s="9">
        <v>1175</v>
      </c>
      <c r="M30" s="9">
        <v>25</v>
      </c>
      <c r="N30" s="9">
        <f t="shared" si="4"/>
        <v>0</v>
      </c>
      <c r="O30" s="9"/>
      <c r="P30" s="9"/>
      <c r="Q30" s="9">
        <f t="shared" si="5"/>
        <v>0</v>
      </c>
      <c r="R30" s="9"/>
      <c r="S30" s="9"/>
      <c r="T30" s="9">
        <f t="shared" si="6"/>
        <v>0</v>
      </c>
      <c r="U30" s="9"/>
      <c r="V30" s="9"/>
      <c r="W30" s="9">
        <f t="shared" si="7"/>
        <v>0</v>
      </c>
      <c r="X30" s="9"/>
      <c r="Y30" s="9"/>
      <c r="Z30" s="9">
        <f t="shared" si="9"/>
        <v>0</v>
      </c>
      <c r="AA30" s="9"/>
      <c r="AB30" s="9"/>
      <c r="AC30" s="9">
        <f t="shared" si="8"/>
        <v>0</v>
      </c>
      <c r="AD30" s="9"/>
      <c r="AE30" s="9"/>
    </row>
    <row r="31" spans="1:31" s="20" customFormat="1" ht="45" customHeight="1">
      <c r="A31" s="24" t="s">
        <v>41</v>
      </c>
      <c r="B31" s="9">
        <f t="shared" si="0"/>
        <v>475</v>
      </c>
      <c r="C31" s="9">
        <v>472</v>
      </c>
      <c r="D31" s="9">
        <v>3</v>
      </c>
      <c r="E31" s="9">
        <f t="shared" si="1"/>
        <v>0</v>
      </c>
      <c r="F31" s="9">
        <v>0</v>
      </c>
      <c r="G31" s="9">
        <v>0</v>
      </c>
      <c r="H31" s="9">
        <f t="shared" si="2"/>
        <v>997</v>
      </c>
      <c r="I31" s="9">
        <v>997</v>
      </c>
      <c r="J31" s="9">
        <v>0</v>
      </c>
      <c r="K31" s="9">
        <f t="shared" si="3"/>
        <v>600</v>
      </c>
      <c r="L31" s="9">
        <v>600</v>
      </c>
      <c r="M31" s="9">
        <v>0</v>
      </c>
      <c r="N31" s="9">
        <f t="shared" si="4"/>
        <v>0</v>
      </c>
      <c r="O31" s="9"/>
      <c r="P31" s="9"/>
      <c r="Q31" s="9">
        <f t="shared" si="5"/>
        <v>0</v>
      </c>
      <c r="R31" s="9"/>
      <c r="S31" s="9"/>
      <c r="T31" s="9">
        <f t="shared" si="6"/>
        <v>0</v>
      </c>
      <c r="U31" s="9"/>
      <c r="V31" s="9"/>
      <c r="W31" s="9">
        <f t="shared" si="7"/>
        <v>0</v>
      </c>
      <c r="X31" s="9"/>
      <c r="Y31" s="9"/>
      <c r="Z31" s="9">
        <f t="shared" si="9"/>
        <v>0</v>
      </c>
      <c r="AA31" s="9"/>
      <c r="AB31" s="9"/>
      <c r="AC31" s="9">
        <f t="shared" si="8"/>
        <v>0</v>
      </c>
      <c r="AD31" s="9"/>
      <c r="AE31" s="9"/>
    </row>
    <row r="32" spans="1:31" s="20" customFormat="1" ht="45" customHeight="1">
      <c r="A32" s="24" t="s">
        <v>42</v>
      </c>
      <c r="B32" s="9">
        <f t="shared" si="0"/>
        <v>0</v>
      </c>
      <c r="C32" s="9">
        <v>0</v>
      </c>
      <c r="D32" s="9">
        <v>0</v>
      </c>
      <c r="E32" s="9">
        <f t="shared" si="1"/>
        <v>0</v>
      </c>
      <c r="F32" s="9">
        <v>0</v>
      </c>
      <c r="G32" s="9">
        <v>0</v>
      </c>
      <c r="H32" s="9">
        <f t="shared" si="2"/>
        <v>207</v>
      </c>
      <c r="I32" s="9">
        <v>207</v>
      </c>
      <c r="J32" s="9">
        <v>0</v>
      </c>
      <c r="K32" s="9">
        <f t="shared" si="3"/>
        <v>0</v>
      </c>
      <c r="L32" s="9"/>
      <c r="M32" s="9"/>
      <c r="N32" s="9">
        <f t="shared" si="4"/>
        <v>0</v>
      </c>
      <c r="O32" s="9"/>
      <c r="P32" s="9"/>
      <c r="Q32" s="9">
        <f t="shared" si="5"/>
        <v>0</v>
      </c>
      <c r="R32" s="9"/>
      <c r="S32" s="9"/>
      <c r="T32" s="9">
        <f t="shared" si="6"/>
        <v>0</v>
      </c>
      <c r="U32" s="9"/>
      <c r="V32" s="9"/>
      <c r="W32" s="9">
        <f t="shared" si="7"/>
        <v>0</v>
      </c>
      <c r="X32" s="9"/>
      <c r="Y32" s="9"/>
      <c r="Z32" s="9">
        <f t="shared" si="9"/>
        <v>0</v>
      </c>
      <c r="AA32" s="9"/>
      <c r="AB32" s="9"/>
      <c r="AC32" s="9">
        <f t="shared" si="8"/>
        <v>0</v>
      </c>
      <c r="AD32" s="9"/>
      <c r="AE32" s="9"/>
    </row>
    <row r="33" spans="1:31" s="20" customFormat="1" ht="45" customHeight="1">
      <c r="A33" s="24" t="s">
        <v>43</v>
      </c>
      <c r="B33" s="9">
        <f t="shared" si="0"/>
        <v>1800</v>
      </c>
      <c r="C33" s="9">
        <v>1750</v>
      </c>
      <c r="D33" s="9">
        <v>50</v>
      </c>
      <c r="E33" s="9">
        <f t="shared" si="1"/>
        <v>0</v>
      </c>
      <c r="F33" s="9">
        <v>0</v>
      </c>
      <c r="G33" s="9">
        <v>0</v>
      </c>
      <c r="H33" s="9">
        <f t="shared" si="2"/>
        <v>763</v>
      </c>
      <c r="I33" s="9">
        <v>763</v>
      </c>
      <c r="J33" s="9">
        <v>0</v>
      </c>
      <c r="K33" s="9">
        <f t="shared" si="3"/>
        <v>750</v>
      </c>
      <c r="L33" s="9">
        <v>750</v>
      </c>
      <c r="M33" s="9">
        <v>0</v>
      </c>
      <c r="N33" s="9">
        <f t="shared" si="4"/>
        <v>0</v>
      </c>
      <c r="O33" s="9"/>
      <c r="P33" s="9"/>
      <c r="Q33" s="9">
        <f t="shared" si="5"/>
        <v>0</v>
      </c>
      <c r="R33" s="9"/>
      <c r="S33" s="9"/>
      <c r="T33" s="9">
        <f t="shared" si="6"/>
        <v>0</v>
      </c>
      <c r="U33" s="9"/>
      <c r="V33" s="9"/>
      <c r="W33" s="9">
        <f t="shared" si="7"/>
        <v>0</v>
      </c>
      <c r="X33" s="9"/>
      <c r="Y33" s="9"/>
      <c r="Z33" s="9">
        <f t="shared" si="9"/>
        <v>0</v>
      </c>
      <c r="AA33" s="9"/>
      <c r="AB33" s="9"/>
      <c r="AC33" s="9">
        <f t="shared" si="8"/>
        <v>0</v>
      </c>
      <c r="AD33" s="9"/>
      <c r="AE33" s="9"/>
    </row>
    <row r="34" spans="1:31" s="20" customFormat="1" ht="45" customHeight="1">
      <c r="A34" s="24" t="s">
        <v>44</v>
      </c>
      <c r="B34" s="9">
        <f t="shared" si="0"/>
        <v>0</v>
      </c>
      <c r="C34" s="9">
        <v>0</v>
      </c>
      <c r="D34" s="9">
        <v>0</v>
      </c>
      <c r="E34" s="9">
        <f t="shared" si="1"/>
        <v>0</v>
      </c>
      <c r="F34" s="9">
        <v>0</v>
      </c>
      <c r="G34" s="9">
        <v>0</v>
      </c>
      <c r="H34" s="9">
        <f t="shared" si="2"/>
        <v>0</v>
      </c>
      <c r="I34" s="9">
        <v>0</v>
      </c>
      <c r="J34" s="9">
        <v>0</v>
      </c>
      <c r="K34" s="9">
        <f t="shared" si="3"/>
        <v>502</v>
      </c>
      <c r="L34" s="9">
        <v>478</v>
      </c>
      <c r="M34" s="9">
        <v>24</v>
      </c>
      <c r="N34" s="9">
        <f t="shared" si="4"/>
        <v>0</v>
      </c>
      <c r="O34" s="9">
        <v>0</v>
      </c>
      <c r="P34" s="9"/>
      <c r="Q34" s="9">
        <f t="shared" si="5"/>
        <v>0</v>
      </c>
      <c r="R34" s="9"/>
      <c r="S34" s="9"/>
      <c r="T34" s="9">
        <f t="shared" si="6"/>
        <v>0</v>
      </c>
      <c r="U34" s="9"/>
      <c r="V34" s="9"/>
      <c r="W34" s="9">
        <f t="shared" si="7"/>
        <v>0</v>
      </c>
      <c r="X34" s="9"/>
      <c r="Y34" s="9"/>
      <c r="Z34" s="9">
        <f t="shared" si="9"/>
        <v>0</v>
      </c>
      <c r="AA34" s="9"/>
      <c r="AB34" s="9"/>
      <c r="AC34" s="9">
        <f t="shared" si="8"/>
        <v>0</v>
      </c>
      <c r="AD34" s="9"/>
      <c r="AE34" s="9"/>
    </row>
    <row r="35" spans="1:31" s="20" customFormat="1" ht="45" customHeight="1">
      <c r="A35" s="24" t="s">
        <v>45</v>
      </c>
      <c r="B35" s="9">
        <f t="shared" si="0"/>
        <v>1500</v>
      </c>
      <c r="C35" s="9">
        <v>1500</v>
      </c>
      <c r="D35" s="9">
        <v>0</v>
      </c>
      <c r="E35" s="9">
        <f t="shared" si="1"/>
        <v>0</v>
      </c>
      <c r="F35" s="9">
        <v>0</v>
      </c>
      <c r="G35" s="9">
        <v>0</v>
      </c>
      <c r="H35" s="9">
        <f t="shared" si="2"/>
        <v>853</v>
      </c>
      <c r="I35" s="9">
        <v>837</v>
      </c>
      <c r="J35" s="9">
        <v>16</v>
      </c>
      <c r="K35" s="9">
        <f t="shared" si="3"/>
        <v>685</v>
      </c>
      <c r="L35" s="9">
        <f>235+450</f>
        <v>685</v>
      </c>
      <c r="M35" s="9">
        <v>0</v>
      </c>
      <c r="N35" s="9">
        <f t="shared" si="4"/>
        <v>0</v>
      </c>
      <c r="O35" s="9"/>
      <c r="P35" s="9"/>
      <c r="Q35" s="9">
        <f t="shared" si="5"/>
        <v>0</v>
      </c>
      <c r="R35" s="9"/>
      <c r="S35" s="9"/>
      <c r="T35" s="9">
        <f t="shared" si="6"/>
        <v>0</v>
      </c>
      <c r="U35" s="9"/>
      <c r="V35" s="9"/>
      <c r="W35" s="9">
        <f t="shared" si="7"/>
        <v>0</v>
      </c>
      <c r="X35" s="9"/>
      <c r="Y35" s="9"/>
      <c r="Z35" s="9">
        <f t="shared" si="9"/>
        <v>0</v>
      </c>
      <c r="AA35" s="9"/>
      <c r="AB35" s="9"/>
      <c r="AC35" s="9">
        <f t="shared" si="8"/>
        <v>0</v>
      </c>
      <c r="AD35" s="9"/>
      <c r="AE35" s="9"/>
    </row>
    <row r="36" spans="1:31" s="20" customFormat="1" ht="45" customHeight="1">
      <c r="A36" s="24" t="s">
        <v>46</v>
      </c>
      <c r="B36" s="9">
        <f t="shared" si="0"/>
        <v>0</v>
      </c>
      <c r="C36" s="9">
        <v>0</v>
      </c>
      <c r="D36" s="9">
        <v>0</v>
      </c>
      <c r="E36" s="9">
        <f t="shared" si="1"/>
        <v>0</v>
      </c>
      <c r="F36" s="9">
        <v>0</v>
      </c>
      <c r="G36" s="9">
        <v>0</v>
      </c>
      <c r="H36" s="9">
        <f t="shared" si="2"/>
        <v>201</v>
      </c>
      <c r="I36" s="9">
        <v>16</v>
      </c>
      <c r="J36" s="9">
        <v>185</v>
      </c>
      <c r="K36" s="9">
        <f t="shared" si="3"/>
        <v>789</v>
      </c>
      <c r="L36" s="9">
        <v>786</v>
      </c>
      <c r="M36" s="9">
        <v>3</v>
      </c>
      <c r="N36" s="9">
        <f t="shared" si="4"/>
        <v>0</v>
      </c>
      <c r="O36" s="9"/>
      <c r="P36" s="9"/>
      <c r="Q36" s="9">
        <f t="shared" si="5"/>
        <v>0</v>
      </c>
      <c r="R36" s="9"/>
      <c r="S36" s="9"/>
      <c r="T36" s="9">
        <f t="shared" si="6"/>
        <v>0</v>
      </c>
      <c r="U36" s="9"/>
      <c r="V36" s="9"/>
      <c r="W36" s="9">
        <f t="shared" si="7"/>
        <v>0</v>
      </c>
      <c r="X36" s="9"/>
      <c r="Y36" s="9"/>
      <c r="Z36" s="9">
        <f t="shared" si="9"/>
        <v>0</v>
      </c>
      <c r="AA36" s="9"/>
      <c r="AB36" s="9"/>
      <c r="AC36" s="9">
        <f t="shared" si="8"/>
        <v>0</v>
      </c>
      <c r="AD36" s="9"/>
      <c r="AE36" s="9"/>
    </row>
    <row r="37" spans="1:31" s="20" customFormat="1" ht="45" customHeight="1">
      <c r="A37" s="24" t="s">
        <v>47</v>
      </c>
      <c r="B37" s="9">
        <f t="shared" si="0"/>
        <v>0</v>
      </c>
      <c r="C37" s="9">
        <v>0</v>
      </c>
      <c r="D37" s="9">
        <v>0</v>
      </c>
      <c r="E37" s="9">
        <f t="shared" si="1"/>
        <v>0</v>
      </c>
      <c r="F37" s="9">
        <v>0</v>
      </c>
      <c r="G37" s="9">
        <v>0</v>
      </c>
      <c r="H37" s="9">
        <f t="shared" si="2"/>
        <v>0</v>
      </c>
      <c r="I37" s="9">
        <v>0</v>
      </c>
      <c r="J37" s="9">
        <v>0</v>
      </c>
      <c r="K37" s="9">
        <f t="shared" si="3"/>
        <v>350</v>
      </c>
      <c r="L37" s="9">
        <v>350</v>
      </c>
      <c r="M37" s="9">
        <v>0</v>
      </c>
      <c r="N37" s="9">
        <f t="shared" si="4"/>
        <v>0</v>
      </c>
      <c r="O37" s="9"/>
      <c r="P37" s="9"/>
      <c r="Q37" s="9">
        <f t="shared" si="5"/>
        <v>0</v>
      </c>
      <c r="R37" s="9"/>
      <c r="S37" s="9"/>
      <c r="T37" s="9">
        <f t="shared" si="6"/>
        <v>0</v>
      </c>
      <c r="U37" s="9"/>
      <c r="V37" s="9"/>
      <c r="W37" s="9">
        <f t="shared" si="7"/>
        <v>0</v>
      </c>
      <c r="X37" s="9"/>
      <c r="Y37" s="9"/>
      <c r="Z37" s="9">
        <f t="shared" si="9"/>
        <v>0</v>
      </c>
      <c r="AA37" s="9"/>
      <c r="AB37" s="9"/>
      <c r="AC37" s="9">
        <f t="shared" si="8"/>
        <v>0</v>
      </c>
      <c r="AD37" s="9"/>
      <c r="AE37" s="9"/>
    </row>
    <row r="38" spans="1:31" s="20" customFormat="1" ht="45" customHeight="1">
      <c r="A38" s="24" t="s">
        <v>48</v>
      </c>
      <c r="B38" s="9">
        <f t="shared" si="0"/>
        <v>0</v>
      </c>
      <c r="C38" s="9">
        <v>0</v>
      </c>
      <c r="D38" s="9">
        <v>0</v>
      </c>
      <c r="E38" s="9">
        <f t="shared" si="1"/>
        <v>0</v>
      </c>
      <c r="F38" s="9">
        <v>0</v>
      </c>
      <c r="G38" s="9">
        <v>0</v>
      </c>
      <c r="H38" s="9">
        <f t="shared" si="2"/>
        <v>1581</v>
      </c>
      <c r="I38" s="9">
        <f>1283-500</f>
        <v>783</v>
      </c>
      <c r="J38" s="9">
        <v>798</v>
      </c>
      <c r="K38" s="9">
        <f t="shared" si="3"/>
        <v>600</v>
      </c>
      <c r="L38" s="9">
        <v>600</v>
      </c>
      <c r="M38" s="9">
        <v>0</v>
      </c>
      <c r="N38" s="9">
        <f t="shared" si="4"/>
        <v>0</v>
      </c>
      <c r="O38" s="9"/>
      <c r="P38" s="9"/>
      <c r="Q38" s="9">
        <f t="shared" si="5"/>
        <v>0</v>
      </c>
      <c r="R38" s="9"/>
      <c r="S38" s="9"/>
      <c r="T38" s="9">
        <f t="shared" si="6"/>
        <v>0</v>
      </c>
      <c r="U38" s="9"/>
      <c r="V38" s="9"/>
      <c r="W38" s="9">
        <f t="shared" si="7"/>
        <v>0</v>
      </c>
      <c r="X38" s="9"/>
      <c r="Y38" s="9"/>
      <c r="Z38" s="9">
        <f t="shared" si="9"/>
        <v>0</v>
      </c>
      <c r="AA38" s="9"/>
      <c r="AB38" s="9"/>
      <c r="AC38" s="9">
        <f t="shared" si="8"/>
        <v>0</v>
      </c>
      <c r="AD38" s="9"/>
      <c r="AE38" s="9"/>
    </row>
    <row r="39" spans="1:31" s="20" customFormat="1" ht="45" customHeight="1">
      <c r="A39" s="24" t="s">
        <v>49</v>
      </c>
      <c r="B39" s="9">
        <f t="shared" si="0"/>
        <v>0</v>
      </c>
      <c r="C39" s="9">
        <v>0</v>
      </c>
      <c r="D39" s="9">
        <v>0</v>
      </c>
      <c r="E39" s="9">
        <f t="shared" si="1"/>
        <v>0</v>
      </c>
      <c r="F39" s="9">
        <v>0</v>
      </c>
      <c r="G39" s="9">
        <v>0</v>
      </c>
      <c r="H39" s="9">
        <f t="shared" si="2"/>
        <v>374</v>
      </c>
      <c r="I39" s="9">
        <f>223+61</f>
        <v>284</v>
      </c>
      <c r="J39" s="9">
        <f>151-61</f>
        <v>90</v>
      </c>
      <c r="K39" s="9">
        <f t="shared" si="3"/>
        <v>0</v>
      </c>
      <c r="L39" s="9">
        <v>0</v>
      </c>
      <c r="M39" s="9">
        <v>0</v>
      </c>
      <c r="N39" s="9">
        <f t="shared" si="4"/>
        <v>0</v>
      </c>
      <c r="O39" s="9"/>
      <c r="P39" s="9"/>
      <c r="Q39" s="9">
        <f t="shared" si="5"/>
        <v>0</v>
      </c>
      <c r="R39" s="9"/>
      <c r="S39" s="9"/>
      <c r="T39" s="9">
        <f t="shared" si="6"/>
        <v>0</v>
      </c>
      <c r="U39" s="9"/>
      <c r="V39" s="9"/>
      <c r="W39" s="9">
        <f t="shared" si="7"/>
        <v>0</v>
      </c>
      <c r="X39" s="9"/>
      <c r="Y39" s="9"/>
      <c r="Z39" s="9">
        <f t="shared" si="9"/>
        <v>0</v>
      </c>
      <c r="AA39" s="9"/>
      <c r="AB39" s="9"/>
      <c r="AC39" s="9">
        <f t="shared" si="8"/>
        <v>0</v>
      </c>
      <c r="AD39" s="9"/>
      <c r="AE39" s="9"/>
    </row>
    <row r="40" spans="1:31" s="20" customFormat="1" ht="45" customHeight="1">
      <c r="A40" s="24" t="s">
        <v>50</v>
      </c>
      <c r="B40" s="9">
        <f t="shared" si="0"/>
        <v>0</v>
      </c>
      <c r="C40" s="9">
        <v>0</v>
      </c>
      <c r="D40" s="9">
        <v>0</v>
      </c>
      <c r="E40" s="9">
        <f t="shared" si="1"/>
        <v>0</v>
      </c>
      <c r="F40" s="9">
        <v>0</v>
      </c>
      <c r="G40" s="9">
        <v>0</v>
      </c>
      <c r="H40" s="9">
        <f t="shared" si="2"/>
        <v>1685</v>
      </c>
      <c r="I40" s="9">
        <v>1685</v>
      </c>
      <c r="J40" s="9">
        <v>0</v>
      </c>
      <c r="K40" s="9">
        <f t="shared" si="3"/>
        <v>220</v>
      </c>
      <c r="L40" s="9">
        <v>220</v>
      </c>
      <c r="M40" s="9">
        <v>0</v>
      </c>
      <c r="N40" s="9">
        <f t="shared" si="4"/>
        <v>0</v>
      </c>
      <c r="O40" s="9"/>
      <c r="P40" s="9"/>
      <c r="Q40" s="9">
        <f t="shared" si="5"/>
        <v>0</v>
      </c>
      <c r="R40" s="9"/>
      <c r="S40" s="9"/>
      <c r="T40" s="9">
        <f t="shared" si="6"/>
        <v>0</v>
      </c>
      <c r="U40" s="9"/>
      <c r="V40" s="9"/>
      <c r="W40" s="9">
        <f t="shared" si="7"/>
        <v>0</v>
      </c>
      <c r="X40" s="9"/>
      <c r="Y40" s="9"/>
      <c r="Z40" s="9">
        <f t="shared" si="9"/>
        <v>0</v>
      </c>
      <c r="AA40" s="9"/>
      <c r="AB40" s="9"/>
      <c r="AC40" s="9">
        <f t="shared" si="8"/>
        <v>0</v>
      </c>
      <c r="AD40" s="9"/>
      <c r="AE40" s="9"/>
    </row>
    <row r="41" spans="1:31" s="20" customFormat="1" ht="45" customHeight="1">
      <c r="A41" s="24" t="s">
        <v>51</v>
      </c>
      <c r="B41" s="9">
        <f t="shared" si="0"/>
        <v>2820</v>
      </c>
      <c r="C41" s="9">
        <v>2805</v>
      </c>
      <c r="D41" s="9">
        <v>15</v>
      </c>
      <c r="E41" s="9">
        <f t="shared" si="1"/>
        <v>1371</v>
      </c>
      <c r="F41" s="9">
        <v>1354</v>
      </c>
      <c r="G41" s="9">
        <v>17</v>
      </c>
      <c r="H41" s="9">
        <f t="shared" si="2"/>
        <v>2120</v>
      </c>
      <c r="I41" s="9">
        <v>2120</v>
      </c>
      <c r="J41" s="9">
        <v>0</v>
      </c>
      <c r="K41" s="9">
        <f t="shared" si="3"/>
        <v>1300</v>
      </c>
      <c r="L41" s="9">
        <v>1300</v>
      </c>
      <c r="M41" s="9">
        <v>0</v>
      </c>
      <c r="N41" s="9">
        <f t="shared" si="4"/>
        <v>0</v>
      </c>
      <c r="O41" s="9">
        <v>0</v>
      </c>
      <c r="P41" s="9">
        <v>0</v>
      </c>
      <c r="Q41" s="9">
        <f t="shared" si="5"/>
        <v>1440</v>
      </c>
      <c r="R41" s="9">
        <v>1440</v>
      </c>
      <c r="S41" s="9">
        <v>0</v>
      </c>
      <c r="T41" s="9">
        <f t="shared" si="6"/>
        <v>0</v>
      </c>
      <c r="U41" s="9">
        <v>0</v>
      </c>
      <c r="V41" s="9"/>
      <c r="W41" s="9">
        <f t="shared" si="7"/>
        <v>0</v>
      </c>
      <c r="X41" s="9">
        <v>0</v>
      </c>
      <c r="Y41" s="9"/>
      <c r="Z41" s="9">
        <f t="shared" si="9"/>
        <v>0</v>
      </c>
      <c r="AA41" s="9"/>
      <c r="AB41" s="9"/>
      <c r="AC41" s="9">
        <f t="shared" si="8"/>
        <v>0</v>
      </c>
      <c r="AD41" s="9"/>
      <c r="AE41" s="9"/>
    </row>
    <row r="42" spans="1:31" s="20" customFormat="1" ht="45" customHeight="1">
      <c r="A42" s="24" t="s">
        <v>52</v>
      </c>
      <c r="B42" s="9">
        <f t="shared" si="0"/>
        <v>1200</v>
      </c>
      <c r="C42" s="9">
        <v>1200</v>
      </c>
      <c r="D42" s="9">
        <v>0</v>
      </c>
      <c r="E42" s="9">
        <f t="shared" si="1"/>
        <v>1050</v>
      </c>
      <c r="F42" s="9">
        <v>1050</v>
      </c>
      <c r="G42" s="9">
        <v>0</v>
      </c>
      <c r="H42" s="9">
        <f t="shared" si="2"/>
        <v>1445</v>
      </c>
      <c r="I42" s="9">
        <v>1445</v>
      </c>
      <c r="J42" s="9">
        <v>0</v>
      </c>
      <c r="K42" s="9">
        <f t="shared" si="3"/>
        <v>150</v>
      </c>
      <c r="L42" s="9">
        <v>150</v>
      </c>
      <c r="M42" s="9">
        <v>0</v>
      </c>
      <c r="N42" s="9">
        <f t="shared" si="4"/>
        <v>0</v>
      </c>
      <c r="O42" s="9">
        <v>0</v>
      </c>
      <c r="P42" s="9">
        <v>0</v>
      </c>
      <c r="Q42" s="9">
        <f t="shared" si="5"/>
        <v>0</v>
      </c>
      <c r="R42" s="9">
        <v>0</v>
      </c>
      <c r="S42" s="9">
        <v>0</v>
      </c>
      <c r="T42" s="9">
        <f t="shared" si="6"/>
        <v>0</v>
      </c>
      <c r="U42" s="9"/>
      <c r="V42" s="9"/>
      <c r="W42" s="9">
        <f t="shared" si="7"/>
        <v>0</v>
      </c>
      <c r="X42" s="9"/>
      <c r="Y42" s="9"/>
      <c r="Z42" s="9">
        <f t="shared" si="9"/>
        <v>0</v>
      </c>
      <c r="AA42" s="9"/>
      <c r="AB42" s="9"/>
      <c r="AC42" s="9">
        <f t="shared" si="8"/>
        <v>0</v>
      </c>
      <c r="AD42" s="9"/>
      <c r="AE42" s="9"/>
    </row>
    <row r="43" spans="1:31" s="20" customFormat="1" ht="45" customHeight="1">
      <c r="A43" s="24" t="s">
        <v>53</v>
      </c>
      <c r="B43" s="9">
        <f t="shared" si="0"/>
        <v>1000</v>
      </c>
      <c r="C43" s="9">
        <v>0</v>
      </c>
      <c r="D43" s="9">
        <v>1000</v>
      </c>
      <c r="E43" s="9">
        <f t="shared" si="1"/>
        <v>0</v>
      </c>
      <c r="F43" s="9">
        <v>0</v>
      </c>
      <c r="G43" s="9">
        <v>0</v>
      </c>
      <c r="H43" s="9">
        <f t="shared" si="2"/>
        <v>1816</v>
      </c>
      <c r="I43" s="9">
        <v>0</v>
      </c>
      <c r="J43" s="9">
        <v>1816</v>
      </c>
      <c r="K43" s="9">
        <f t="shared" si="3"/>
        <v>500</v>
      </c>
      <c r="L43" s="9">
        <v>0</v>
      </c>
      <c r="M43" s="9">
        <v>500</v>
      </c>
      <c r="N43" s="9">
        <f t="shared" si="4"/>
        <v>0</v>
      </c>
      <c r="O43" s="9">
        <v>0</v>
      </c>
      <c r="P43" s="9"/>
      <c r="Q43" s="9">
        <f t="shared" si="5"/>
        <v>0</v>
      </c>
      <c r="R43" s="9"/>
      <c r="S43" s="9"/>
      <c r="T43" s="9">
        <f t="shared" si="6"/>
        <v>0</v>
      </c>
      <c r="U43" s="9"/>
      <c r="V43" s="9"/>
      <c r="W43" s="9">
        <f t="shared" si="7"/>
        <v>0</v>
      </c>
      <c r="X43" s="9"/>
      <c r="Y43" s="9"/>
      <c r="Z43" s="9">
        <f t="shared" si="9"/>
        <v>0</v>
      </c>
      <c r="AA43" s="9"/>
      <c r="AB43" s="9"/>
      <c r="AC43" s="9">
        <f t="shared" si="8"/>
        <v>0</v>
      </c>
      <c r="AD43" s="9"/>
      <c r="AE43" s="9"/>
    </row>
    <row r="44" spans="1:31" s="20" customFormat="1" ht="45" customHeight="1">
      <c r="A44" s="24" t="s">
        <v>54</v>
      </c>
      <c r="B44" s="9">
        <f t="shared" si="0"/>
        <v>0</v>
      </c>
      <c r="C44" s="9">
        <v>0</v>
      </c>
      <c r="D44" s="9">
        <v>0</v>
      </c>
      <c r="E44" s="9">
        <f t="shared" si="1"/>
        <v>0</v>
      </c>
      <c r="F44" s="9">
        <v>0</v>
      </c>
      <c r="G44" s="9">
        <v>0</v>
      </c>
      <c r="H44" s="9">
        <f t="shared" si="2"/>
        <v>5708</v>
      </c>
      <c r="I44" s="9">
        <v>4748</v>
      </c>
      <c r="J44" s="9">
        <v>960</v>
      </c>
      <c r="K44" s="9">
        <f t="shared" si="3"/>
        <v>1601</v>
      </c>
      <c r="L44" s="9">
        <v>1572</v>
      </c>
      <c r="M44" s="9">
        <v>29</v>
      </c>
      <c r="N44" s="9">
        <f t="shared" si="4"/>
        <v>0</v>
      </c>
      <c r="O44" s="9">
        <v>0</v>
      </c>
      <c r="P44" s="9">
        <v>0</v>
      </c>
      <c r="Q44" s="9">
        <f t="shared" si="5"/>
        <v>0</v>
      </c>
      <c r="R44" s="9"/>
      <c r="S44" s="9"/>
      <c r="T44" s="9">
        <f t="shared" si="6"/>
        <v>0</v>
      </c>
      <c r="U44" s="9"/>
      <c r="V44" s="9"/>
      <c r="W44" s="9">
        <f t="shared" si="7"/>
        <v>0</v>
      </c>
      <c r="X44" s="9"/>
      <c r="Y44" s="9"/>
      <c r="Z44" s="9">
        <f t="shared" si="9"/>
        <v>0</v>
      </c>
      <c r="AA44" s="9"/>
      <c r="AB44" s="9"/>
      <c r="AC44" s="9">
        <f t="shared" si="8"/>
        <v>0</v>
      </c>
      <c r="AD44" s="9"/>
      <c r="AE44" s="9"/>
    </row>
    <row r="45" spans="1:31" s="20" customFormat="1" ht="45" customHeight="1">
      <c r="A45" s="24" t="s">
        <v>55</v>
      </c>
      <c r="B45" s="9">
        <f t="shared" si="0"/>
        <v>3962</v>
      </c>
      <c r="C45" s="9">
        <v>3962</v>
      </c>
      <c r="D45" s="9">
        <v>0</v>
      </c>
      <c r="E45" s="9">
        <f t="shared" si="1"/>
        <v>0</v>
      </c>
      <c r="F45" s="9">
        <v>0</v>
      </c>
      <c r="G45" s="9">
        <v>0</v>
      </c>
      <c r="H45" s="9">
        <f t="shared" si="2"/>
        <v>1756</v>
      </c>
      <c r="I45" s="9">
        <v>1756</v>
      </c>
      <c r="J45" s="9">
        <v>0</v>
      </c>
      <c r="K45" s="9">
        <f t="shared" si="3"/>
        <v>2500</v>
      </c>
      <c r="L45" s="9">
        <v>2500</v>
      </c>
      <c r="M45" s="9">
        <v>0</v>
      </c>
      <c r="N45" s="9">
        <f t="shared" si="4"/>
        <v>0</v>
      </c>
      <c r="O45" s="9">
        <v>0</v>
      </c>
      <c r="P45" s="9">
        <v>0</v>
      </c>
      <c r="Q45" s="9">
        <f t="shared" si="5"/>
        <v>0</v>
      </c>
      <c r="R45" s="9"/>
      <c r="S45" s="9"/>
      <c r="T45" s="9">
        <f t="shared" si="6"/>
        <v>0</v>
      </c>
      <c r="U45" s="9"/>
      <c r="V45" s="9"/>
      <c r="W45" s="9">
        <f t="shared" si="7"/>
        <v>0</v>
      </c>
      <c r="X45" s="9"/>
      <c r="Y45" s="9"/>
      <c r="Z45" s="9">
        <f t="shared" si="9"/>
        <v>0</v>
      </c>
      <c r="AA45" s="9"/>
      <c r="AB45" s="9"/>
      <c r="AC45" s="9">
        <f t="shared" si="8"/>
        <v>0</v>
      </c>
      <c r="AD45" s="9"/>
      <c r="AE45" s="9"/>
    </row>
    <row r="46" spans="1:31" s="20" customFormat="1" ht="45" customHeight="1">
      <c r="A46" s="24" t="s">
        <v>56</v>
      </c>
      <c r="B46" s="9">
        <f t="shared" si="0"/>
        <v>0</v>
      </c>
      <c r="C46" s="9">
        <v>0</v>
      </c>
      <c r="D46" s="9">
        <v>0</v>
      </c>
      <c r="E46" s="9">
        <f t="shared" si="1"/>
        <v>0</v>
      </c>
      <c r="F46" s="9">
        <v>0</v>
      </c>
      <c r="G46" s="9">
        <v>0</v>
      </c>
      <c r="H46" s="9">
        <f t="shared" si="2"/>
        <v>884</v>
      </c>
      <c r="I46" s="9">
        <v>884</v>
      </c>
      <c r="J46" s="9">
        <v>0</v>
      </c>
      <c r="K46" s="9">
        <f t="shared" si="3"/>
        <v>982</v>
      </c>
      <c r="L46" s="9">
        <v>982</v>
      </c>
      <c r="M46" s="9">
        <v>0</v>
      </c>
      <c r="N46" s="9">
        <f t="shared" si="4"/>
        <v>0</v>
      </c>
      <c r="O46" s="9">
        <v>0</v>
      </c>
      <c r="P46" s="9">
        <v>0</v>
      </c>
      <c r="Q46" s="9">
        <f t="shared" si="5"/>
        <v>0</v>
      </c>
      <c r="R46" s="9"/>
      <c r="S46" s="9"/>
      <c r="T46" s="9">
        <f t="shared" si="6"/>
        <v>0</v>
      </c>
      <c r="U46" s="9"/>
      <c r="V46" s="9"/>
      <c r="W46" s="9">
        <f t="shared" si="7"/>
        <v>0</v>
      </c>
      <c r="X46" s="9"/>
      <c r="Y46" s="9"/>
      <c r="Z46" s="9">
        <f t="shared" si="9"/>
        <v>0</v>
      </c>
      <c r="AA46" s="9"/>
      <c r="AB46" s="9"/>
      <c r="AC46" s="9">
        <f t="shared" si="8"/>
        <v>0</v>
      </c>
      <c r="AD46" s="9"/>
      <c r="AE46" s="9"/>
    </row>
    <row r="47" spans="1:31" s="20" customFormat="1" ht="45" customHeight="1">
      <c r="A47" s="24" t="s">
        <v>57</v>
      </c>
      <c r="B47" s="9">
        <f t="shared" si="0"/>
        <v>0</v>
      </c>
      <c r="C47" s="9">
        <v>0</v>
      </c>
      <c r="D47" s="9">
        <v>0</v>
      </c>
      <c r="E47" s="9">
        <f t="shared" si="1"/>
        <v>0</v>
      </c>
      <c r="F47" s="9">
        <v>0</v>
      </c>
      <c r="G47" s="9">
        <v>0</v>
      </c>
      <c r="H47" s="9">
        <f t="shared" si="2"/>
        <v>3237</v>
      </c>
      <c r="I47" s="9">
        <f>2237+1000</f>
        <v>3237</v>
      </c>
      <c r="J47" s="9">
        <v>0</v>
      </c>
      <c r="K47" s="9">
        <f t="shared" si="3"/>
        <v>2529</v>
      </c>
      <c r="L47" s="9">
        <v>2529</v>
      </c>
      <c r="M47" s="9">
        <v>0</v>
      </c>
      <c r="N47" s="9">
        <f t="shared" si="4"/>
        <v>0</v>
      </c>
      <c r="O47" s="9">
        <v>0</v>
      </c>
      <c r="P47" s="9">
        <v>0</v>
      </c>
      <c r="Q47" s="9">
        <f t="shared" si="5"/>
        <v>0</v>
      </c>
      <c r="R47" s="9">
        <v>0</v>
      </c>
      <c r="S47" s="9">
        <v>0</v>
      </c>
      <c r="T47" s="9">
        <f t="shared" si="6"/>
        <v>0</v>
      </c>
      <c r="U47" s="9">
        <v>0</v>
      </c>
      <c r="V47" s="9">
        <v>0</v>
      </c>
      <c r="W47" s="9">
        <f t="shared" si="7"/>
        <v>0</v>
      </c>
      <c r="X47" s="9">
        <v>0</v>
      </c>
      <c r="Y47" s="9">
        <v>0</v>
      </c>
      <c r="Z47" s="9">
        <f t="shared" si="9"/>
        <v>0</v>
      </c>
      <c r="AA47" s="9"/>
      <c r="AB47" s="9"/>
      <c r="AC47" s="9">
        <f t="shared" si="8"/>
        <v>0</v>
      </c>
      <c r="AD47" s="9"/>
      <c r="AE47" s="9"/>
    </row>
    <row r="48" spans="1:31" s="20" customFormat="1" ht="45" customHeight="1">
      <c r="A48" s="24" t="s">
        <v>101</v>
      </c>
      <c r="B48" s="9">
        <f t="shared" si="0"/>
        <v>6500</v>
      </c>
      <c r="C48" s="9">
        <v>6500</v>
      </c>
      <c r="D48" s="9">
        <v>0</v>
      </c>
      <c r="E48" s="9">
        <f t="shared" si="1"/>
        <v>800</v>
      </c>
      <c r="F48" s="9">
        <v>800</v>
      </c>
      <c r="G48" s="9">
        <v>0</v>
      </c>
      <c r="H48" s="9">
        <f t="shared" si="2"/>
        <v>6073</v>
      </c>
      <c r="I48" s="9">
        <v>6073</v>
      </c>
      <c r="J48" s="9">
        <v>0</v>
      </c>
      <c r="K48" s="9">
        <f t="shared" si="3"/>
        <v>1594</v>
      </c>
      <c r="L48" s="9">
        <v>1594</v>
      </c>
      <c r="M48" s="9">
        <v>0</v>
      </c>
      <c r="N48" s="9">
        <f t="shared" si="4"/>
        <v>0</v>
      </c>
      <c r="O48" s="9">
        <v>0</v>
      </c>
      <c r="P48" s="9">
        <v>0</v>
      </c>
      <c r="Q48" s="9">
        <f t="shared" si="5"/>
        <v>165</v>
      </c>
      <c r="R48" s="9">
        <v>165</v>
      </c>
      <c r="S48" s="9">
        <v>0</v>
      </c>
      <c r="T48" s="9">
        <f t="shared" si="6"/>
        <v>0</v>
      </c>
      <c r="U48" s="9"/>
      <c r="V48" s="9"/>
      <c r="W48" s="9">
        <f t="shared" si="7"/>
        <v>0</v>
      </c>
      <c r="X48" s="9"/>
      <c r="Y48" s="9"/>
      <c r="Z48" s="9">
        <f t="shared" si="9"/>
        <v>0</v>
      </c>
      <c r="AA48" s="9"/>
      <c r="AB48" s="9"/>
      <c r="AC48" s="9">
        <f t="shared" si="8"/>
        <v>0</v>
      </c>
      <c r="AD48" s="9"/>
      <c r="AE48" s="9"/>
    </row>
    <row r="49" spans="1:31" s="20" customFormat="1" ht="45" customHeight="1">
      <c r="A49" s="24" t="s">
        <v>59</v>
      </c>
      <c r="B49" s="9">
        <f t="shared" si="0"/>
        <v>1980</v>
      </c>
      <c r="C49" s="9">
        <v>1980</v>
      </c>
      <c r="D49" s="9">
        <v>0</v>
      </c>
      <c r="E49" s="9">
        <f t="shared" si="1"/>
        <v>2184</v>
      </c>
      <c r="F49" s="9">
        <v>2184</v>
      </c>
      <c r="G49" s="9">
        <v>0</v>
      </c>
      <c r="H49" s="9">
        <f t="shared" si="2"/>
        <v>7099</v>
      </c>
      <c r="I49" s="9">
        <v>7099</v>
      </c>
      <c r="J49" s="9">
        <v>0</v>
      </c>
      <c r="K49" s="9">
        <f t="shared" si="3"/>
        <v>984</v>
      </c>
      <c r="L49" s="9">
        <v>984</v>
      </c>
      <c r="M49" s="9">
        <v>0</v>
      </c>
      <c r="N49" s="9">
        <f t="shared" si="4"/>
        <v>0</v>
      </c>
      <c r="O49" s="9">
        <v>0</v>
      </c>
      <c r="P49" s="9">
        <v>0</v>
      </c>
      <c r="Q49" s="9">
        <f t="shared" si="5"/>
        <v>217</v>
      </c>
      <c r="R49" s="9">
        <v>217</v>
      </c>
      <c r="S49" s="9">
        <v>0</v>
      </c>
      <c r="T49" s="9">
        <f t="shared" si="6"/>
        <v>0</v>
      </c>
      <c r="U49" s="9"/>
      <c r="V49" s="9"/>
      <c r="W49" s="9">
        <f t="shared" si="7"/>
        <v>0</v>
      </c>
      <c r="X49" s="9"/>
      <c r="Y49" s="9"/>
      <c r="Z49" s="9">
        <f t="shared" si="9"/>
        <v>0</v>
      </c>
      <c r="AA49" s="9"/>
      <c r="AB49" s="9"/>
      <c r="AC49" s="9">
        <f t="shared" si="8"/>
        <v>0</v>
      </c>
      <c r="AD49" s="9"/>
      <c r="AE49" s="9"/>
    </row>
    <row r="50" spans="1:31" s="20" customFormat="1" ht="45" customHeight="1">
      <c r="A50" s="24" t="s">
        <v>60</v>
      </c>
      <c r="B50" s="9">
        <f t="shared" si="0"/>
        <v>0</v>
      </c>
      <c r="C50" s="9">
        <v>0</v>
      </c>
      <c r="D50" s="9">
        <v>0</v>
      </c>
      <c r="E50" s="9">
        <f t="shared" si="1"/>
        <v>0</v>
      </c>
      <c r="F50" s="9">
        <v>0</v>
      </c>
      <c r="G50" s="9">
        <v>0</v>
      </c>
      <c r="H50" s="9">
        <f t="shared" si="2"/>
        <v>7212</v>
      </c>
      <c r="I50" s="9">
        <v>7212</v>
      </c>
      <c r="J50" s="9">
        <v>0</v>
      </c>
      <c r="K50" s="9">
        <f t="shared" si="3"/>
        <v>2252</v>
      </c>
      <c r="L50" s="9">
        <v>2252</v>
      </c>
      <c r="M50" s="9">
        <v>0</v>
      </c>
      <c r="N50" s="9">
        <f t="shared" si="4"/>
        <v>0</v>
      </c>
      <c r="O50" s="9"/>
      <c r="P50" s="9"/>
      <c r="Q50" s="9">
        <f t="shared" si="5"/>
        <v>0</v>
      </c>
      <c r="R50" s="9"/>
      <c r="S50" s="9"/>
      <c r="T50" s="9">
        <f t="shared" si="6"/>
        <v>0</v>
      </c>
      <c r="U50" s="9"/>
      <c r="V50" s="9"/>
      <c r="W50" s="9">
        <f t="shared" si="7"/>
        <v>0</v>
      </c>
      <c r="X50" s="9"/>
      <c r="Y50" s="9"/>
      <c r="Z50" s="9">
        <f t="shared" si="9"/>
        <v>0</v>
      </c>
      <c r="AA50" s="9"/>
      <c r="AB50" s="9"/>
      <c r="AC50" s="9">
        <f t="shared" si="8"/>
        <v>0</v>
      </c>
      <c r="AD50" s="9"/>
      <c r="AE50" s="9"/>
    </row>
    <row r="51" spans="1:31" s="20" customFormat="1" ht="45" customHeight="1">
      <c r="A51" s="24" t="s">
        <v>61</v>
      </c>
      <c r="B51" s="9">
        <f t="shared" si="0"/>
        <v>0</v>
      </c>
      <c r="C51" s="9">
        <v>0</v>
      </c>
      <c r="D51" s="9">
        <v>0</v>
      </c>
      <c r="E51" s="9">
        <f t="shared" si="1"/>
        <v>610</v>
      </c>
      <c r="F51" s="9">
        <v>610</v>
      </c>
      <c r="G51" s="9">
        <v>0</v>
      </c>
      <c r="H51" s="9">
        <f t="shared" si="2"/>
        <v>0</v>
      </c>
      <c r="I51" s="9">
        <v>0</v>
      </c>
      <c r="J51" s="9">
        <v>0</v>
      </c>
      <c r="K51" s="9">
        <f t="shared" si="3"/>
        <v>0</v>
      </c>
      <c r="L51" s="9">
        <v>0</v>
      </c>
      <c r="M51" s="9">
        <v>0</v>
      </c>
      <c r="N51" s="9">
        <f t="shared" si="4"/>
        <v>0</v>
      </c>
      <c r="O51" s="9">
        <v>0</v>
      </c>
      <c r="P51" s="9">
        <v>0</v>
      </c>
      <c r="Q51" s="9">
        <f t="shared" si="5"/>
        <v>0</v>
      </c>
      <c r="R51" s="9">
        <v>0</v>
      </c>
      <c r="S51" s="9">
        <v>0</v>
      </c>
      <c r="T51" s="9">
        <f t="shared" si="6"/>
        <v>0</v>
      </c>
      <c r="U51" s="9">
        <v>0</v>
      </c>
      <c r="V51" s="9">
        <v>0</v>
      </c>
      <c r="W51" s="9">
        <f t="shared" si="7"/>
        <v>0</v>
      </c>
      <c r="X51" s="9">
        <v>0</v>
      </c>
      <c r="Y51" s="9">
        <v>0</v>
      </c>
      <c r="Z51" s="9">
        <f t="shared" si="9"/>
        <v>0</v>
      </c>
      <c r="AA51" s="9"/>
      <c r="AB51" s="9"/>
      <c r="AC51" s="9">
        <f t="shared" si="8"/>
        <v>4300</v>
      </c>
      <c r="AD51" s="9">
        <f>3300+1000</f>
        <v>4300</v>
      </c>
      <c r="AE51" s="9"/>
    </row>
    <row r="52" spans="1:31" s="20" customFormat="1" ht="45" customHeight="1">
      <c r="A52" s="24" t="s">
        <v>62</v>
      </c>
      <c r="B52" s="9">
        <f t="shared" si="0"/>
        <v>1500</v>
      </c>
      <c r="C52" s="9">
        <v>1500</v>
      </c>
      <c r="D52" s="9">
        <v>0</v>
      </c>
      <c r="E52" s="9">
        <f t="shared" si="1"/>
        <v>1000</v>
      </c>
      <c r="F52" s="9">
        <v>1000</v>
      </c>
      <c r="G52" s="9">
        <v>0</v>
      </c>
      <c r="H52" s="9">
        <f t="shared" si="2"/>
        <v>4755</v>
      </c>
      <c r="I52" s="9">
        <v>4755</v>
      </c>
      <c r="J52" s="9">
        <v>0</v>
      </c>
      <c r="K52" s="9">
        <f t="shared" si="3"/>
        <v>2072</v>
      </c>
      <c r="L52" s="9">
        <v>2072</v>
      </c>
      <c r="M52" s="9">
        <v>0</v>
      </c>
      <c r="N52" s="9">
        <f t="shared" si="4"/>
        <v>0</v>
      </c>
      <c r="O52" s="9">
        <v>0</v>
      </c>
      <c r="P52" s="9">
        <v>0</v>
      </c>
      <c r="Q52" s="9">
        <f t="shared" si="5"/>
        <v>270</v>
      </c>
      <c r="R52" s="9">
        <v>270</v>
      </c>
      <c r="S52" s="9">
        <v>0</v>
      </c>
      <c r="T52" s="9">
        <f t="shared" si="6"/>
        <v>0</v>
      </c>
      <c r="U52" s="9"/>
      <c r="V52" s="9"/>
      <c r="W52" s="9">
        <f t="shared" si="7"/>
        <v>0</v>
      </c>
      <c r="X52" s="9"/>
      <c r="Y52" s="9"/>
      <c r="Z52" s="9">
        <f t="shared" si="9"/>
        <v>0</v>
      </c>
      <c r="AA52" s="9"/>
      <c r="AB52" s="9"/>
      <c r="AC52" s="9">
        <f t="shared" si="8"/>
        <v>0</v>
      </c>
      <c r="AD52" s="9"/>
      <c r="AE52" s="9"/>
    </row>
    <row r="53" spans="1:31" s="20" customFormat="1" ht="45" customHeight="1">
      <c r="A53" s="24" t="s">
        <v>63</v>
      </c>
      <c r="B53" s="9">
        <f t="shared" si="0"/>
        <v>1100</v>
      </c>
      <c r="C53" s="9">
        <v>1100</v>
      </c>
      <c r="D53" s="9">
        <v>0</v>
      </c>
      <c r="E53" s="9">
        <f t="shared" si="1"/>
        <v>0</v>
      </c>
      <c r="F53" s="9">
        <v>0</v>
      </c>
      <c r="G53" s="9">
        <v>0</v>
      </c>
      <c r="H53" s="9">
        <f t="shared" si="2"/>
        <v>3956</v>
      </c>
      <c r="I53" s="9">
        <v>3956</v>
      </c>
      <c r="J53" s="9">
        <v>0</v>
      </c>
      <c r="K53" s="9">
        <f t="shared" si="3"/>
        <v>989</v>
      </c>
      <c r="L53" s="9">
        <v>989</v>
      </c>
      <c r="M53" s="9">
        <v>0</v>
      </c>
      <c r="N53" s="9">
        <f t="shared" si="4"/>
        <v>0</v>
      </c>
      <c r="O53" s="9">
        <v>0</v>
      </c>
      <c r="P53" s="9">
        <v>0</v>
      </c>
      <c r="Q53" s="9">
        <f t="shared" si="5"/>
        <v>0</v>
      </c>
      <c r="R53" s="9"/>
      <c r="S53" s="9"/>
      <c r="T53" s="9">
        <f t="shared" si="6"/>
        <v>0</v>
      </c>
      <c r="U53" s="9"/>
      <c r="V53" s="9"/>
      <c r="W53" s="9">
        <f t="shared" si="7"/>
        <v>0</v>
      </c>
      <c r="X53" s="9"/>
      <c r="Y53" s="9"/>
      <c r="Z53" s="9">
        <f t="shared" si="9"/>
        <v>0</v>
      </c>
      <c r="AA53" s="9"/>
      <c r="AB53" s="9"/>
      <c r="AC53" s="9">
        <f t="shared" si="8"/>
        <v>0</v>
      </c>
      <c r="AD53" s="9"/>
      <c r="AE53" s="9"/>
    </row>
    <row r="54" spans="1:31" s="20" customFormat="1" ht="45" customHeight="1">
      <c r="A54" s="24" t="s">
        <v>64</v>
      </c>
      <c r="B54" s="9">
        <f t="shared" si="0"/>
        <v>2383</v>
      </c>
      <c r="C54" s="9">
        <v>2383</v>
      </c>
      <c r="D54" s="9">
        <v>0</v>
      </c>
      <c r="E54" s="9">
        <f t="shared" si="1"/>
        <v>0</v>
      </c>
      <c r="F54" s="9">
        <v>0</v>
      </c>
      <c r="G54" s="9">
        <v>0</v>
      </c>
      <c r="H54" s="9">
        <f t="shared" si="2"/>
        <v>2594</v>
      </c>
      <c r="I54" s="9">
        <v>2594</v>
      </c>
      <c r="J54" s="9">
        <v>0</v>
      </c>
      <c r="K54" s="9">
        <f t="shared" si="3"/>
        <v>950</v>
      </c>
      <c r="L54" s="9">
        <v>950</v>
      </c>
      <c r="M54" s="9">
        <v>0</v>
      </c>
      <c r="N54" s="9">
        <f t="shared" si="4"/>
        <v>0</v>
      </c>
      <c r="O54" s="9">
        <v>0</v>
      </c>
      <c r="P54" s="9">
        <v>0</v>
      </c>
      <c r="Q54" s="9">
        <f t="shared" si="5"/>
        <v>2031</v>
      </c>
      <c r="R54" s="9">
        <v>2031</v>
      </c>
      <c r="S54" s="9">
        <v>0</v>
      </c>
      <c r="T54" s="9">
        <f t="shared" si="6"/>
        <v>0</v>
      </c>
      <c r="U54" s="9"/>
      <c r="V54" s="9"/>
      <c r="W54" s="9">
        <f t="shared" si="7"/>
        <v>0</v>
      </c>
      <c r="X54" s="9"/>
      <c r="Y54" s="9"/>
      <c r="Z54" s="9">
        <f t="shared" si="9"/>
        <v>0</v>
      </c>
      <c r="AA54" s="9"/>
      <c r="AB54" s="9"/>
      <c r="AC54" s="9">
        <f t="shared" si="8"/>
        <v>0</v>
      </c>
      <c r="AD54" s="9"/>
      <c r="AE54" s="9"/>
    </row>
    <row r="55" spans="1:31" s="20" customFormat="1" ht="45" customHeight="1">
      <c r="A55" s="24" t="s">
        <v>65</v>
      </c>
      <c r="B55" s="9">
        <f t="shared" si="0"/>
        <v>0</v>
      </c>
      <c r="C55" s="9">
        <v>0</v>
      </c>
      <c r="D55" s="9">
        <v>0</v>
      </c>
      <c r="E55" s="9">
        <f t="shared" si="1"/>
        <v>0</v>
      </c>
      <c r="F55" s="9">
        <v>0</v>
      </c>
      <c r="G55" s="9">
        <v>0</v>
      </c>
      <c r="H55" s="9">
        <f t="shared" si="2"/>
        <v>5138</v>
      </c>
      <c r="I55" s="9">
        <v>0</v>
      </c>
      <c r="J55" s="9">
        <v>5138</v>
      </c>
      <c r="K55" s="9">
        <f t="shared" si="3"/>
        <v>500</v>
      </c>
      <c r="L55" s="9">
        <v>0</v>
      </c>
      <c r="M55" s="9">
        <v>500</v>
      </c>
      <c r="N55" s="9">
        <f t="shared" si="4"/>
        <v>0</v>
      </c>
      <c r="O55" s="9">
        <v>0</v>
      </c>
      <c r="P55" s="9">
        <v>0</v>
      </c>
      <c r="Q55" s="9">
        <f t="shared" si="5"/>
        <v>0</v>
      </c>
      <c r="R55" s="9">
        <v>0</v>
      </c>
      <c r="S55" s="9">
        <v>0</v>
      </c>
      <c r="T55" s="9">
        <f t="shared" si="6"/>
        <v>0</v>
      </c>
      <c r="U55" s="9"/>
      <c r="V55" s="9"/>
      <c r="W55" s="9">
        <f t="shared" si="7"/>
        <v>0</v>
      </c>
      <c r="X55" s="9"/>
      <c r="Y55" s="9"/>
      <c r="Z55" s="9">
        <f t="shared" si="9"/>
        <v>0</v>
      </c>
      <c r="AA55" s="9"/>
      <c r="AB55" s="9"/>
      <c r="AC55" s="9">
        <f t="shared" si="8"/>
        <v>0</v>
      </c>
      <c r="AD55" s="9"/>
      <c r="AE55" s="9"/>
    </row>
    <row r="56" spans="1:31" s="20" customFormat="1" ht="45" customHeight="1">
      <c r="A56" s="24" t="s">
        <v>66</v>
      </c>
      <c r="B56" s="9">
        <f t="shared" si="0"/>
        <v>1304</v>
      </c>
      <c r="C56" s="9">
        <v>0</v>
      </c>
      <c r="D56" s="9">
        <v>1304</v>
      </c>
      <c r="E56" s="9">
        <f t="shared" si="1"/>
        <v>0</v>
      </c>
      <c r="F56" s="9">
        <v>0</v>
      </c>
      <c r="G56" s="9">
        <v>0</v>
      </c>
      <c r="H56" s="9">
        <f t="shared" si="2"/>
        <v>5285</v>
      </c>
      <c r="I56" s="9">
        <v>0</v>
      </c>
      <c r="J56" s="9">
        <v>5285</v>
      </c>
      <c r="K56" s="9">
        <f t="shared" si="3"/>
        <v>300</v>
      </c>
      <c r="L56" s="9">
        <v>0</v>
      </c>
      <c r="M56" s="9">
        <v>300</v>
      </c>
      <c r="N56" s="9">
        <f t="shared" si="4"/>
        <v>0</v>
      </c>
      <c r="O56" s="9">
        <v>0</v>
      </c>
      <c r="P56" s="9">
        <v>0</v>
      </c>
      <c r="Q56" s="9">
        <f t="shared" si="5"/>
        <v>0</v>
      </c>
      <c r="R56" s="9">
        <v>0</v>
      </c>
      <c r="S56" s="9">
        <v>0</v>
      </c>
      <c r="T56" s="9">
        <f t="shared" si="6"/>
        <v>0</v>
      </c>
      <c r="U56" s="9"/>
      <c r="V56" s="9"/>
      <c r="W56" s="9">
        <f t="shared" si="7"/>
        <v>0</v>
      </c>
      <c r="X56" s="9"/>
      <c r="Y56" s="9"/>
      <c r="Z56" s="9">
        <f t="shared" si="9"/>
        <v>0</v>
      </c>
      <c r="AA56" s="9"/>
      <c r="AB56" s="9"/>
      <c r="AC56" s="9">
        <f t="shared" si="8"/>
        <v>0</v>
      </c>
      <c r="AD56" s="9"/>
      <c r="AE56" s="9"/>
    </row>
    <row r="57" spans="1:31" s="20" customFormat="1" ht="45" customHeight="1">
      <c r="A57" s="24" t="s">
        <v>67</v>
      </c>
      <c r="B57" s="9">
        <f t="shared" si="0"/>
        <v>7116</v>
      </c>
      <c r="C57" s="9">
        <v>7116</v>
      </c>
      <c r="D57" s="9">
        <v>0</v>
      </c>
      <c r="E57" s="9">
        <f t="shared" si="1"/>
        <v>3500</v>
      </c>
      <c r="F57" s="9">
        <v>3500</v>
      </c>
      <c r="G57" s="9">
        <v>0</v>
      </c>
      <c r="H57" s="9">
        <f t="shared" si="2"/>
        <v>11536</v>
      </c>
      <c r="I57" s="9">
        <v>10799</v>
      </c>
      <c r="J57" s="9">
        <v>737</v>
      </c>
      <c r="K57" s="9">
        <f t="shared" si="3"/>
        <v>5600</v>
      </c>
      <c r="L57" s="9">
        <v>5522</v>
      </c>
      <c r="M57" s="9">
        <v>78</v>
      </c>
      <c r="N57" s="9">
        <f t="shared" si="4"/>
        <v>0</v>
      </c>
      <c r="O57" s="9">
        <v>0</v>
      </c>
      <c r="P57" s="9">
        <v>0</v>
      </c>
      <c r="Q57" s="9">
        <f t="shared" si="5"/>
        <v>0</v>
      </c>
      <c r="R57" s="9"/>
      <c r="S57" s="9"/>
      <c r="T57" s="9">
        <f t="shared" si="6"/>
        <v>0</v>
      </c>
      <c r="U57" s="9"/>
      <c r="V57" s="9"/>
      <c r="W57" s="9">
        <f t="shared" si="7"/>
        <v>0</v>
      </c>
      <c r="X57" s="9"/>
      <c r="Y57" s="9"/>
      <c r="Z57" s="9">
        <f t="shared" si="9"/>
        <v>0</v>
      </c>
      <c r="AA57" s="9"/>
      <c r="AB57" s="9"/>
      <c r="AC57" s="9">
        <f t="shared" si="8"/>
        <v>0</v>
      </c>
      <c r="AD57" s="9"/>
      <c r="AE57" s="9"/>
    </row>
    <row r="58" spans="1:31" s="20" customFormat="1" ht="45" customHeight="1">
      <c r="A58" s="24" t="s">
        <v>68</v>
      </c>
      <c r="B58" s="9">
        <f t="shared" si="0"/>
        <v>2900</v>
      </c>
      <c r="C58" s="9">
        <v>2900</v>
      </c>
      <c r="D58" s="9">
        <v>0</v>
      </c>
      <c r="E58" s="9">
        <f t="shared" si="1"/>
        <v>0</v>
      </c>
      <c r="F58" s="9">
        <v>0</v>
      </c>
      <c r="G58" s="9">
        <v>0</v>
      </c>
      <c r="H58" s="9">
        <f t="shared" si="2"/>
        <v>6744</v>
      </c>
      <c r="I58" s="9">
        <v>6744</v>
      </c>
      <c r="J58" s="9">
        <v>0</v>
      </c>
      <c r="K58" s="9">
        <f t="shared" si="3"/>
        <v>2500</v>
      </c>
      <c r="L58" s="9">
        <v>2500</v>
      </c>
      <c r="M58" s="9">
        <v>0</v>
      </c>
      <c r="N58" s="9">
        <f t="shared" si="4"/>
        <v>0</v>
      </c>
      <c r="O58" s="9">
        <v>0</v>
      </c>
      <c r="P58" s="9">
        <v>0</v>
      </c>
      <c r="Q58" s="9">
        <f t="shared" si="5"/>
        <v>0</v>
      </c>
      <c r="R58" s="9"/>
      <c r="S58" s="9"/>
      <c r="T58" s="9">
        <f t="shared" si="6"/>
        <v>0</v>
      </c>
      <c r="U58" s="9"/>
      <c r="V58" s="9"/>
      <c r="W58" s="9">
        <f t="shared" si="7"/>
        <v>0</v>
      </c>
      <c r="X58" s="9"/>
      <c r="Y58" s="9"/>
      <c r="Z58" s="9">
        <f t="shared" si="9"/>
        <v>0</v>
      </c>
      <c r="AA58" s="9"/>
      <c r="AB58" s="9"/>
      <c r="AC58" s="9">
        <f t="shared" si="8"/>
        <v>0</v>
      </c>
      <c r="AD58" s="9"/>
      <c r="AE58" s="9"/>
    </row>
    <row r="59" spans="1:31" s="20" customFormat="1" ht="45" customHeight="1">
      <c r="A59" s="24" t="s">
        <v>69</v>
      </c>
      <c r="B59" s="9">
        <f t="shared" si="0"/>
        <v>0</v>
      </c>
      <c r="C59" s="9">
        <v>0</v>
      </c>
      <c r="D59" s="9">
        <v>0</v>
      </c>
      <c r="E59" s="9">
        <f t="shared" si="1"/>
        <v>0</v>
      </c>
      <c r="F59" s="9">
        <v>0</v>
      </c>
      <c r="G59" s="9">
        <v>0</v>
      </c>
      <c r="H59" s="9">
        <f t="shared" si="2"/>
        <v>5097</v>
      </c>
      <c r="I59" s="9">
        <v>4674</v>
      </c>
      <c r="J59" s="9">
        <v>423</v>
      </c>
      <c r="K59" s="9">
        <f t="shared" si="3"/>
        <v>3294</v>
      </c>
      <c r="L59" s="9">
        <v>3000</v>
      </c>
      <c r="M59" s="9">
        <v>294</v>
      </c>
      <c r="N59" s="9">
        <f t="shared" si="4"/>
        <v>0</v>
      </c>
      <c r="O59" s="9">
        <v>0</v>
      </c>
      <c r="P59" s="9"/>
      <c r="Q59" s="9">
        <f t="shared" si="5"/>
        <v>0</v>
      </c>
      <c r="R59" s="9"/>
      <c r="S59" s="9"/>
      <c r="T59" s="9">
        <f t="shared" si="6"/>
        <v>0</v>
      </c>
      <c r="U59" s="9"/>
      <c r="V59" s="9"/>
      <c r="W59" s="9">
        <f t="shared" si="7"/>
        <v>0</v>
      </c>
      <c r="X59" s="9"/>
      <c r="Y59" s="9"/>
      <c r="Z59" s="9">
        <f t="shared" si="9"/>
        <v>0</v>
      </c>
      <c r="AA59" s="9"/>
      <c r="AB59" s="9"/>
      <c r="AC59" s="9">
        <f t="shared" si="8"/>
        <v>0</v>
      </c>
      <c r="AD59" s="9"/>
      <c r="AE59" s="9"/>
    </row>
    <row r="60" spans="1:31" s="20" customFormat="1" ht="45" customHeight="1">
      <c r="A60" s="24" t="s">
        <v>70</v>
      </c>
      <c r="B60" s="9">
        <f t="shared" si="0"/>
        <v>0</v>
      </c>
      <c r="C60" s="9">
        <v>0</v>
      </c>
      <c r="D60" s="9">
        <v>0</v>
      </c>
      <c r="E60" s="9">
        <f t="shared" si="1"/>
        <v>0</v>
      </c>
      <c r="F60" s="9">
        <v>0</v>
      </c>
      <c r="G60" s="9">
        <v>0</v>
      </c>
      <c r="H60" s="9">
        <f t="shared" si="2"/>
        <v>8265</v>
      </c>
      <c r="I60" s="9">
        <v>7349</v>
      </c>
      <c r="J60" s="9">
        <v>916</v>
      </c>
      <c r="K60" s="9">
        <f t="shared" si="3"/>
        <v>1860</v>
      </c>
      <c r="L60" s="9">
        <v>1850</v>
      </c>
      <c r="M60" s="9">
        <v>10</v>
      </c>
      <c r="N60" s="9">
        <f t="shared" si="4"/>
        <v>0</v>
      </c>
      <c r="O60" s="9">
        <v>0</v>
      </c>
      <c r="P60" s="9">
        <v>0</v>
      </c>
      <c r="Q60" s="9">
        <f t="shared" si="5"/>
        <v>0</v>
      </c>
      <c r="R60" s="9"/>
      <c r="S60" s="9"/>
      <c r="T60" s="9">
        <f t="shared" si="6"/>
        <v>0</v>
      </c>
      <c r="U60" s="9"/>
      <c r="V60" s="9"/>
      <c r="W60" s="9">
        <f t="shared" si="7"/>
        <v>0</v>
      </c>
      <c r="X60" s="9"/>
      <c r="Y60" s="9"/>
      <c r="Z60" s="9">
        <f t="shared" si="9"/>
        <v>0</v>
      </c>
      <c r="AA60" s="9"/>
      <c r="AB60" s="9"/>
      <c r="AC60" s="9">
        <f t="shared" si="8"/>
        <v>0</v>
      </c>
      <c r="AD60" s="9"/>
      <c r="AE60" s="9"/>
    </row>
    <row r="61" spans="1:31" s="20" customFormat="1" ht="45" customHeight="1">
      <c r="A61" s="24" t="s">
        <v>71</v>
      </c>
      <c r="B61" s="9">
        <f t="shared" si="0"/>
        <v>4500</v>
      </c>
      <c r="C61" s="9">
        <v>4500</v>
      </c>
      <c r="D61" s="9">
        <v>0</v>
      </c>
      <c r="E61" s="9">
        <f t="shared" si="1"/>
        <v>5200</v>
      </c>
      <c r="F61" s="9">
        <v>5200</v>
      </c>
      <c r="G61" s="9">
        <v>0</v>
      </c>
      <c r="H61" s="9">
        <f t="shared" si="2"/>
        <v>5489</v>
      </c>
      <c r="I61" s="9">
        <v>5489</v>
      </c>
      <c r="J61" s="9">
        <v>0</v>
      </c>
      <c r="K61" s="9">
        <f t="shared" si="3"/>
        <v>3850</v>
      </c>
      <c r="L61" s="9">
        <v>3850</v>
      </c>
      <c r="M61" s="9">
        <v>0</v>
      </c>
      <c r="N61" s="9">
        <f t="shared" si="4"/>
        <v>0</v>
      </c>
      <c r="O61" s="9">
        <v>0</v>
      </c>
      <c r="P61" s="9">
        <v>0</v>
      </c>
      <c r="Q61" s="9">
        <f t="shared" si="5"/>
        <v>0</v>
      </c>
      <c r="R61" s="9">
        <v>0</v>
      </c>
      <c r="S61" s="9"/>
      <c r="T61" s="9">
        <f t="shared" si="6"/>
        <v>0</v>
      </c>
      <c r="U61" s="9"/>
      <c r="V61" s="9"/>
      <c r="W61" s="9">
        <f t="shared" si="7"/>
        <v>0</v>
      </c>
      <c r="X61" s="9"/>
      <c r="Y61" s="9"/>
      <c r="Z61" s="9">
        <f t="shared" si="9"/>
        <v>0</v>
      </c>
      <c r="AA61" s="9"/>
      <c r="AB61" s="9"/>
      <c r="AC61" s="9">
        <f t="shared" si="8"/>
        <v>0</v>
      </c>
      <c r="AD61" s="9"/>
      <c r="AE61" s="9"/>
    </row>
    <row r="62" spans="1:31" s="20" customFormat="1" ht="45" customHeight="1">
      <c r="A62" s="24" t="s">
        <v>72</v>
      </c>
      <c r="B62" s="9">
        <f t="shared" si="0"/>
        <v>15760</v>
      </c>
      <c r="C62" s="9">
        <v>15760</v>
      </c>
      <c r="D62" s="9">
        <v>0</v>
      </c>
      <c r="E62" s="9">
        <f t="shared" si="1"/>
        <v>9840</v>
      </c>
      <c r="F62" s="9">
        <v>9840</v>
      </c>
      <c r="G62" s="9">
        <v>0</v>
      </c>
      <c r="H62" s="9">
        <f t="shared" si="2"/>
        <v>10251</v>
      </c>
      <c r="I62" s="9">
        <v>10251</v>
      </c>
      <c r="J62" s="9">
        <v>0</v>
      </c>
      <c r="K62" s="9">
        <f t="shared" si="3"/>
        <v>3700</v>
      </c>
      <c r="L62" s="9">
        <v>3700</v>
      </c>
      <c r="M62" s="9">
        <v>0</v>
      </c>
      <c r="N62" s="9">
        <f t="shared" si="4"/>
        <v>0</v>
      </c>
      <c r="O62" s="9">
        <v>0</v>
      </c>
      <c r="P62" s="9">
        <v>0</v>
      </c>
      <c r="Q62" s="9">
        <f t="shared" si="5"/>
        <v>0</v>
      </c>
      <c r="R62" s="9">
        <v>0</v>
      </c>
      <c r="S62" s="9">
        <v>0</v>
      </c>
      <c r="T62" s="9">
        <f t="shared" si="6"/>
        <v>0</v>
      </c>
      <c r="U62" s="9"/>
      <c r="V62" s="9"/>
      <c r="W62" s="9">
        <f t="shared" si="7"/>
        <v>0</v>
      </c>
      <c r="X62" s="9"/>
      <c r="Y62" s="9"/>
      <c r="Z62" s="9">
        <f t="shared" si="9"/>
        <v>0</v>
      </c>
      <c r="AA62" s="9"/>
      <c r="AB62" s="9"/>
      <c r="AC62" s="9">
        <f t="shared" si="8"/>
        <v>0</v>
      </c>
      <c r="AD62" s="9"/>
      <c r="AE62" s="9"/>
    </row>
    <row r="63" spans="1:31" s="20" customFormat="1" ht="45" customHeight="1">
      <c r="A63" s="24" t="s">
        <v>73</v>
      </c>
      <c r="B63" s="9">
        <f t="shared" si="0"/>
        <v>2200</v>
      </c>
      <c r="C63" s="9">
        <v>0</v>
      </c>
      <c r="D63" s="9">
        <v>2200</v>
      </c>
      <c r="E63" s="9">
        <f t="shared" si="1"/>
        <v>0</v>
      </c>
      <c r="F63" s="9">
        <v>0</v>
      </c>
      <c r="G63" s="9">
        <v>0</v>
      </c>
      <c r="H63" s="9">
        <f t="shared" si="2"/>
        <v>6109</v>
      </c>
      <c r="I63" s="9">
        <v>0</v>
      </c>
      <c r="J63" s="9">
        <v>6109</v>
      </c>
      <c r="K63" s="9">
        <f t="shared" si="3"/>
        <v>830</v>
      </c>
      <c r="L63" s="9">
        <v>0</v>
      </c>
      <c r="M63" s="9">
        <v>830</v>
      </c>
      <c r="N63" s="9">
        <f t="shared" si="4"/>
        <v>0</v>
      </c>
      <c r="O63" s="9">
        <v>0</v>
      </c>
      <c r="P63" s="9">
        <v>0</v>
      </c>
      <c r="Q63" s="9">
        <f t="shared" si="5"/>
        <v>0</v>
      </c>
      <c r="R63" s="9">
        <v>0</v>
      </c>
      <c r="S63" s="9">
        <v>0</v>
      </c>
      <c r="T63" s="9">
        <f t="shared" si="6"/>
        <v>0</v>
      </c>
      <c r="U63" s="9"/>
      <c r="V63" s="9"/>
      <c r="W63" s="9">
        <f t="shared" si="7"/>
        <v>0</v>
      </c>
      <c r="X63" s="9"/>
      <c r="Y63" s="9"/>
      <c r="Z63" s="9">
        <f t="shared" si="9"/>
        <v>0</v>
      </c>
      <c r="AA63" s="9"/>
      <c r="AB63" s="9"/>
      <c r="AC63" s="9">
        <f t="shared" si="8"/>
        <v>0</v>
      </c>
      <c r="AD63" s="9"/>
      <c r="AE63" s="9"/>
    </row>
    <row r="64" spans="1:31" s="20" customFormat="1" ht="45" customHeight="1">
      <c r="A64" s="24" t="s">
        <v>74</v>
      </c>
      <c r="B64" s="9">
        <f t="shared" si="0"/>
        <v>0</v>
      </c>
      <c r="C64" s="9">
        <v>0</v>
      </c>
      <c r="D64" s="9">
        <v>0</v>
      </c>
      <c r="E64" s="9">
        <f t="shared" si="1"/>
        <v>0</v>
      </c>
      <c r="F64" s="9">
        <v>0</v>
      </c>
      <c r="G64" s="9">
        <v>0</v>
      </c>
      <c r="H64" s="9">
        <f t="shared" si="2"/>
        <v>994</v>
      </c>
      <c r="I64" s="9">
        <v>0</v>
      </c>
      <c r="J64" s="9">
        <v>994</v>
      </c>
      <c r="K64" s="9">
        <f t="shared" si="3"/>
        <v>550</v>
      </c>
      <c r="L64" s="9">
        <v>0</v>
      </c>
      <c r="M64" s="9">
        <v>550</v>
      </c>
      <c r="N64" s="9">
        <f t="shared" si="4"/>
        <v>0</v>
      </c>
      <c r="O64" s="9">
        <v>0</v>
      </c>
      <c r="P64" s="9">
        <v>0</v>
      </c>
      <c r="Q64" s="9">
        <f t="shared" si="5"/>
        <v>0</v>
      </c>
      <c r="R64" s="9">
        <v>0</v>
      </c>
      <c r="S64" s="9">
        <v>0</v>
      </c>
      <c r="T64" s="9">
        <f t="shared" si="6"/>
        <v>0</v>
      </c>
      <c r="U64" s="9"/>
      <c r="V64" s="9"/>
      <c r="W64" s="9">
        <f t="shared" si="7"/>
        <v>0</v>
      </c>
      <c r="X64" s="9"/>
      <c r="Y64" s="9"/>
      <c r="Z64" s="9">
        <f t="shared" si="9"/>
        <v>0</v>
      </c>
      <c r="AA64" s="9"/>
      <c r="AB64" s="9"/>
      <c r="AC64" s="9">
        <f t="shared" si="8"/>
        <v>0</v>
      </c>
      <c r="AD64" s="9"/>
      <c r="AE64" s="9"/>
    </row>
    <row r="65" spans="1:31" s="20" customFormat="1" ht="45" customHeight="1">
      <c r="A65" s="24" t="s">
        <v>75</v>
      </c>
      <c r="B65" s="9">
        <f t="shared" si="0"/>
        <v>4700</v>
      </c>
      <c r="C65" s="9">
        <v>4700</v>
      </c>
      <c r="D65" s="9">
        <v>0</v>
      </c>
      <c r="E65" s="9">
        <f t="shared" si="1"/>
        <v>0</v>
      </c>
      <c r="F65" s="9">
        <v>0</v>
      </c>
      <c r="G65" s="9">
        <v>0</v>
      </c>
      <c r="H65" s="9">
        <f t="shared" si="2"/>
        <v>10655</v>
      </c>
      <c r="I65" s="9">
        <v>10655</v>
      </c>
      <c r="J65" s="9">
        <v>0</v>
      </c>
      <c r="K65" s="9">
        <f t="shared" si="3"/>
        <v>1800</v>
      </c>
      <c r="L65" s="9">
        <v>1800</v>
      </c>
      <c r="M65" s="9">
        <v>0</v>
      </c>
      <c r="N65" s="9">
        <f t="shared" si="4"/>
        <v>0</v>
      </c>
      <c r="O65" s="9">
        <v>0</v>
      </c>
      <c r="P65" s="9">
        <v>0</v>
      </c>
      <c r="Q65" s="9">
        <f t="shared" si="5"/>
        <v>800</v>
      </c>
      <c r="R65" s="9">
        <v>800</v>
      </c>
      <c r="S65" s="9">
        <v>0</v>
      </c>
      <c r="T65" s="9">
        <f t="shared" si="6"/>
        <v>0</v>
      </c>
      <c r="U65" s="9">
        <v>0</v>
      </c>
      <c r="V65" s="9">
        <v>0</v>
      </c>
      <c r="W65" s="9">
        <f t="shared" si="7"/>
        <v>0</v>
      </c>
      <c r="X65" s="9">
        <v>0</v>
      </c>
      <c r="Y65" s="9">
        <v>0</v>
      </c>
      <c r="Z65" s="9">
        <f t="shared" si="9"/>
        <v>979</v>
      </c>
      <c r="AA65" s="9">
        <v>979</v>
      </c>
      <c r="AB65" s="9"/>
      <c r="AC65" s="9">
        <f t="shared" si="8"/>
        <v>2500</v>
      </c>
      <c r="AD65" s="9">
        <v>2500</v>
      </c>
      <c r="AE65" s="9">
        <v>0</v>
      </c>
    </row>
    <row r="66" spans="1:31" s="20" customFormat="1" ht="45" customHeight="1">
      <c r="A66" s="24" t="s">
        <v>76</v>
      </c>
      <c r="B66" s="9">
        <f t="shared" si="0"/>
        <v>2000</v>
      </c>
      <c r="C66" s="9">
        <v>2000</v>
      </c>
      <c r="D66" s="9">
        <v>0</v>
      </c>
      <c r="E66" s="9">
        <f t="shared" si="1"/>
        <v>1450</v>
      </c>
      <c r="F66" s="9">
        <v>1450</v>
      </c>
      <c r="G66" s="9">
        <v>0</v>
      </c>
      <c r="H66" s="9">
        <f t="shared" si="2"/>
        <v>4973</v>
      </c>
      <c r="I66" s="9">
        <v>3552</v>
      </c>
      <c r="J66" s="9">
        <v>1421</v>
      </c>
      <c r="K66" s="9">
        <f t="shared" si="3"/>
        <v>2000</v>
      </c>
      <c r="L66" s="9">
        <v>2000</v>
      </c>
      <c r="M66" s="9">
        <v>0</v>
      </c>
      <c r="N66" s="9">
        <f t="shared" si="4"/>
        <v>0</v>
      </c>
      <c r="O66" s="9">
        <v>0</v>
      </c>
      <c r="P66" s="9">
        <v>0</v>
      </c>
      <c r="Q66" s="9">
        <f t="shared" si="5"/>
        <v>1500</v>
      </c>
      <c r="R66" s="9">
        <v>1500</v>
      </c>
      <c r="S66" s="9">
        <v>0</v>
      </c>
      <c r="T66" s="9">
        <f t="shared" si="6"/>
        <v>0</v>
      </c>
      <c r="U66" s="9"/>
      <c r="V66" s="9"/>
      <c r="W66" s="9">
        <f t="shared" si="7"/>
        <v>0</v>
      </c>
      <c r="X66" s="9"/>
      <c r="Y66" s="9"/>
      <c r="Z66" s="9">
        <f t="shared" si="9"/>
        <v>0</v>
      </c>
      <c r="AA66" s="9"/>
      <c r="AB66" s="9"/>
      <c r="AC66" s="9">
        <f t="shared" si="8"/>
        <v>0</v>
      </c>
      <c r="AD66" s="9"/>
      <c r="AE66" s="9"/>
    </row>
    <row r="67" spans="1:31" s="20" customFormat="1" ht="45" customHeight="1">
      <c r="A67" s="24" t="s">
        <v>77</v>
      </c>
      <c r="B67" s="9">
        <f t="shared" si="0"/>
        <v>1500</v>
      </c>
      <c r="C67" s="9">
        <v>0</v>
      </c>
      <c r="D67" s="9">
        <v>1500</v>
      </c>
      <c r="E67" s="9">
        <f t="shared" si="1"/>
        <v>2000</v>
      </c>
      <c r="F67" s="9">
        <v>0</v>
      </c>
      <c r="G67" s="9">
        <v>2000</v>
      </c>
      <c r="H67" s="9">
        <f t="shared" si="2"/>
        <v>3769</v>
      </c>
      <c r="I67" s="9">
        <v>0</v>
      </c>
      <c r="J67" s="9">
        <v>3769</v>
      </c>
      <c r="K67" s="9">
        <f t="shared" si="3"/>
        <v>60</v>
      </c>
      <c r="L67" s="9">
        <v>0</v>
      </c>
      <c r="M67" s="9">
        <v>60</v>
      </c>
      <c r="N67" s="9">
        <f t="shared" si="4"/>
        <v>0</v>
      </c>
      <c r="O67" s="9">
        <v>0</v>
      </c>
      <c r="P67" s="9">
        <v>0</v>
      </c>
      <c r="Q67" s="9">
        <f t="shared" si="5"/>
        <v>0</v>
      </c>
      <c r="R67" s="9">
        <v>0</v>
      </c>
      <c r="S67" s="9">
        <v>0</v>
      </c>
      <c r="T67" s="9">
        <f t="shared" si="6"/>
        <v>0</v>
      </c>
      <c r="U67" s="9">
        <v>0</v>
      </c>
      <c r="V67" s="9"/>
      <c r="W67" s="9">
        <f t="shared" si="7"/>
        <v>0</v>
      </c>
      <c r="X67" s="9">
        <v>0</v>
      </c>
      <c r="Y67" s="9"/>
      <c r="Z67" s="9">
        <f t="shared" si="9"/>
        <v>0</v>
      </c>
      <c r="AA67" s="9"/>
      <c r="AB67" s="9"/>
      <c r="AC67" s="9">
        <f t="shared" si="8"/>
        <v>0</v>
      </c>
      <c r="AD67" s="9"/>
      <c r="AE67" s="9"/>
    </row>
    <row r="68" spans="1:31" s="20" customFormat="1" ht="45" customHeight="1">
      <c r="A68" s="24" t="s">
        <v>78</v>
      </c>
      <c r="B68" s="9">
        <f t="shared" si="0"/>
        <v>18741</v>
      </c>
      <c r="C68" s="9">
        <v>18741</v>
      </c>
      <c r="D68" s="9">
        <v>0</v>
      </c>
      <c r="E68" s="9">
        <f t="shared" si="1"/>
        <v>7966</v>
      </c>
      <c r="F68" s="9">
        <v>7966</v>
      </c>
      <c r="G68" s="9">
        <v>0</v>
      </c>
      <c r="H68" s="9">
        <f t="shared" si="2"/>
        <v>9348</v>
      </c>
      <c r="I68" s="9">
        <v>9348</v>
      </c>
      <c r="J68" s="9">
        <v>0</v>
      </c>
      <c r="K68" s="9">
        <f t="shared" si="3"/>
        <v>7000</v>
      </c>
      <c r="L68" s="9">
        <v>7000</v>
      </c>
      <c r="M68" s="9">
        <v>0</v>
      </c>
      <c r="N68" s="9">
        <f t="shared" si="4"/>
        <v>1322</v>
      </c>
      <c r="O68" s="9">
        <f>1177+145</f>
        <v>1322</v>
      </c>
      <c r="P68" s="9">
        <v>0</v>
      </c>
      <c r="Q68" s="9">
        <f t="shared" si="5"/>
        <v>5416</v>
      </c>
      <c r="R68" s="9">
        <v>5416</v>
      </c>
      <c r="S68" s="9">
        <v>0</v>
      </c>
      <c r="T68" s="9">
        <f t="shared" si="6"/>
        <v>0</v>
      </c>
      <c r="U68" s="9">
        <v>0</v>
      </c>
      <c r="V68" s="9"/>
      <c r="W68" s="9">
        <f t="shared" si="7"/>
        <v>0</v>
      </c>
      <c r="X68" s="9">
        <v>0</v>
      </c>
      <c r="Y68" s="9"/>
      <c r="Z68" s="9">
        <f t="shared" si="9"/>
        <v>0</v>
      </c>
      <c r="AA68" s="9"/>
      <c r="AB68" s="9"/>
      <c r="AC68" s="9">
        <f t="shared" si="8"/>
        <v>0</v>
      </c>
      <c r="AD68" s="9"/>
      <c r="AE68" s="9"/>
    </row>
    <row r="69" spans="1:31" s="20" customFormat="1" ht="45" customHeight="1">
      <c r="A69" s="24" t="s">
        <v>79</v>
      </c>
      <c r="B69" s="9">
        <f t="shared" si="0"/>
        <v>0</v>
      </c>
      <c r="C69" s="9">
        <v>0</v>
      </c>
      <c r="D69" s="9">
        <v>0</v>
      </c>
      <c r="E69" s="9">
        <f t="shared" si="1"/>
        <v>0</v>
      </c>
      <c r="F69" s="9">
        <v>0</v>
      </c>
      <c r="G69" s="9">
        <v>0</v>
      </c>
      <c r="H69" s="9">
        <f t="shared" si="2"/>
        <v>0</v>
      </c>
      <c r="I69" s="9">
        <v>0</v>
      </c>
      <c r="J69" s="9">
        <v>0</v>
      </c>
      <c r="K69" s="9">
        <f t="shared" si="3"/>
        <v>0</v>
      </c>
      <c r="L69" s="9">
        <v>0</v>
      </c>
      <c r="M69" s="9">
        <v>0</v>
      </c>
      <c r="N69" s="9">
        <f t="shared" si="4"/>
        <v>0</v>
      </c>
      <c r="O69" s="9">
        <v>0</v>
      </c>
      <c r="P69" s="9">
        <v>0</v>
      </c>
      <c r="Q69" s="9">
        <f t="shared" si="5"/>
        <v>0</v>
      </c>
      <c r="R69" s="9">
        <v>0</v>
      </c>
      <c r="S69" s="9">
        <v>0</v>
      </c>
      <c r="T69" s="9">
        <f t="shared" si="6"/>
        <v>0</v>
      </c>
      <c r="U69" s="9">
        <v>0</v>
      </c>
      <c r="V69" s="9">
        <v>0</v>
      </c>
      <c r="W69" s="9">
        <f t="shared" si="7"/>
        <v>0</v>
      </c>
      <c r="X69" s="9">
        <v>0</v>
      </c>
      <c r="Y69" s="9">
        <v>0</v>
      </c>
      <c r="Z69" s="9">
        <f t="shared" si="9"/>
        <v>0</v>
      </c>
      <c r="AA69" s="9"/>
      <c r="AB69" s="9"/>
      <c r="AC69" s="9">
        <f t="shared" si="8"/>
        <v>0</v>
      </c>
      <c r="AD69" s="9"/>
      <c r="AE69" s="9"/>
    </row>
    <row r="70" spans="1:31" s="20" customFormat="1" ht="54" customHeight="1">
      <c r="A70" s="24" t="s">
        <v>80</v>
      </c>
      <c r="B70" s="9">
        <f t="shared" ref="B70:B84" si="10">C70+D70</f>
        <v>3443</v>
      </c>
      <c r="C70" s="9">
        <v>3443</v>
      </c>
      <c r="D70" s="9">
        <v>0</v>
      </c>
      <c r="E70" s="9">
        <f t="shared" ref="E70:E84" si="11">F70+G70</f>
        <v>0</v>
      </c>
      <c r="F70" s="9">
        <v>0</v>
      </c>
      <c r="G70" s="9">
        <v>0</v>
      </c>
      <c r="H70" s="9">
        <f t="shared" ref="H70:H84" si="12">I70+J70</f>
        <v>1658</v>
      </c>
      <c r="I70" s="9">
        <v>1658</v>
      </c>
      <c r="J70" s="9">
        <v>0</v>
      </c>
      <c r="K70" s="9">
        <f t="shared" ref="K70:K84" si="13">L70+M70</f>
        <v>600</v>
      </c>
      <c r="L70" s="9">
        <v>600</v>
      </c>
      <c r="M70" s="9">
        <v>0</v>
      </c>
      <c r="N70" s="9">
        <f t="shared" ref="N70:N89" si="14">O70+P70</f>
        <v>0</v>
      </c>
      <c r="O70" s="9">
        <v>0</v>
      </c>
      <c r="P70" s="9">
        <v>0</v>
      </c>
      <c r="Q70" s="9">
        <f t="shared" ref="Q70:Q84" si="15">R70+S70</f>
        <v>0</v>
      </c>
      <c r="R70" s="9">
        <v>0</v>
      </c>
      <c r="S70" s="9">
        <v>0</v>
      </c>
      <c r="T70" s="9">
        <f t="shared" ref="T70:T84" si="16">U70+V70</f>
        <v>0</v>
      </c>
      <c r="U70" s="9">
        <v>0</v>
      </c>
      <c r="V70" s="9"/>
      <c r="W70" s="9">
        <f t="shared" si="7"/>
        <v>0</v>
      </c>
      <c r="X70" s="9"/>
      <c r="Y70" s="9"/>
      <c r="Z70" s="9">
        <f t="shared" si="9"/>
        <v>0</v>
      </c>
      <c r="AA70" s="9"/>
      <c r="AB70" s="9"/>
      <c r="AC70" s="9">
        <f t="shared" ref="AC70:AC84" si="17">AD70+AE70</f>
        <v>0</v>
      </c>
      <c r="AD70" s="9"/>
      <c r="AE70" s="9"/>
    </row>
    <row r="71" spans="1:31" s="20" customFormat="1" ht="121.5" customHeight="1">
      <c r="A71" s="24" t="s">
        <v>81</v>
      </c>
      <c r="B71" s="9">
        <f t="shared" si="10"/>
        <v>1200</v>
      </c>
      <c r="C71" s="9">
        <v>1190</v>
      </c>
      <c r="D71" s="9">
        <v>10</v>
      </c>
      <c r="E71" s="9">
        <f t="shared" si="11"/>
        <v>1400</v>
      </c>
      <c r="F71" s="9">
        <v>1360</v>
      </c>
      <c r="G71" s="9">
        <v>40</v>
      </c>
      <c r="H71" s="9">
        <f t="shared" si="12"/>
        <v>1915</v>
      </c>
      <c r="I71" s="9">
        <f>2415-500</f>
        <v>1915</v>
      </c>
      <c r="J71" s="9">
        <v>0</v>
      </c>
      <c r="K71" s="9">
        <f t="shared" si="13"/>
        <v>280</v>
      </c>
      <c r="L71" s="9">
        <v>280</v>
      </c>
      <c r="M71" s="9">
        <v>0</v>
      </c>
      <c r="N71" s="9">
        <f t="shared" si="14"/>
        <v>1000</v>
      </c>
      <c r="O71" s="9">
        <v>1000</v>
      </c>
      <c r="P71" s="9">
        <v>0</v>
      </c>
      <c r="Q71" s="9">
        <f t="shared" si="15"/>
        <v>2100</v>
      </c>
      <c r="R71" s="9">
        <v>2100</v>
      </c>
      <c r="S71" s="9">
        <v>0</v>
      </c>
      <c r="T71" s="9">
        <f t="shared" si="16"/>
        <v>3500</v>
      </c>
      <c r="U71" s="9">
        <f>3500-20</f>
        <v>3480</v>
      </c>
      <c r="V71" s="9">
        <f>0+20</f>
        <v>20</v>
      </c>
      <c r="W71" s="9">
        <f>X71+Y71</f>
        <v>120</v>
      </c>
      <c r="X71" s="9">
        <f>0+30</f>
        <v>30</v>
      </c>
      <c r="Y71" s="9">
        <f>0+90</f>
        <v>90</v>
      </c>
      <c r="Z71" s="9">
        <f t="shared" ref="Z71:Z90" si="18">AA71+AB71</f>
        <v>0</v>
      </c>
      <c r="AA71" s="9"/>
      <c r="AB71" s="9"/>
      <c r="AC71" s="9">
        <f t="shared" si="17"/>
        <v>0</v>
      </c>
      <c r="AD71" s="9"/>
      <c r="AE71" s="9"/>
    </row>
    <row r="72" spans="1:31" s="20" customFormat="1" ht="70.5" customHeight="1">
      <c r="A72" s="24" t="s">
        <v>82</v>
      </c>
      <c r="B72" s="9">
        <f t="shared" si="10"/>
        <v>1100</v>
      </c>
      <c r="C72" s="9">
        <v>1100</v>
      </c>
      <c r="D72" s="9">
        <v>0</v>
      </c>
      <c r="E72" s="9">
        <f t="shared" si="11"/>
        <v>0</v>
      </c>
      <c r="F72" s="9">
        <v>0</v>
      </c>
      <c r="G72" s="9">
        <v>0</v>
      </c>
      <c r="H72" s="9">
        <f t="shared" si="12"/>
        <v>1364</v>
      </c>
      <c r="I72" s="9">
        <v>1364</v>
      </c>
      <c r="J72" s="9">
        <v>0</v>
      </c>
      <c r="K72" s="9">
        <f t="shared" si="13"/>
        <v>900</v>
      </c>
      <c r="L72" s="9">
        <v>900</v>
      </c>
      <c r="M72" s="9">
        <v>0</v>
      </c>
      <c r="N72" s="9">
        <f t="shared" si="14"/>
        <v>0</v>
      </c>
      <c r="O72" s="9"/>
      <c r="P72" s="9"/>
      <c r="Q72" s="9">
        <f t="shared" si="15"/>
        <v>800</v>
      </c>
      <c r="R72" s="9">
        <v>800</v>
      </c>
      <c r="S72" s="9"/>
      <c r="T72" s="9">
        <f t="shared" si="16"/>
        <v>0</v>
      </c>
      <c r="U72" s="9"/>
      <c r="V72" s="9"/>
      <c r="W72" s="9">
        <f>X72+Y72</f>
        <v>0</v>
      </c>
      <c r="X72" s="9"/>
      <c r="Y72" s="9"/>
      <c r="Z72" s="9">
        <f t="shared" si="18"/>
        <v>0</v>
      </c>
      <c r="AA72" s="9"/>
      <c r="AB72" s="9"/>
      <c r="AC72" s="9">
        <f t="shared" si="17"/>
        <v>0</v>
      </c>
      <c r="AD72" s="9"/>
      <c r="AE72" s="9"/>
    </row>
    <row r="73" spans="1:31" s="20" customFormat="1" ht="72.75" customHeight="1">
      <c r="A73" s="24" t="s">
        <v>83</v>
      </c>
      <c r="B73" s="9">
        <f t="shared" si="10"/>
        <v>0</v>
      </c>
      <c r="C73" s="9">
        <v>0</v>
      </c>
      <c r="D73" s="9">
        <v>0</v>
      </c>
      <c r="E73" s="9">
        <f t="shared" si="11"/>
        <v>0</v>
      </c>
      <c r="F73" s="9">
        <v>0</v>
      </c>
      <c r="G73" s="9">
        <v>0</v>
      </c>
      <c r="H73" s="9">
        <f t="shared" si="12"/>
        <v>11</v>
      </c>
      <c r="I73" s="9">
        <v>11</v>
      </c>
      <c r="J73" s="9">
        <v>0</v>
      </c>
      <c r="K73" s="9">
        <f t="shared" si="13"/>
        <v>16</v>
      </c>
      <c r="L73" s="9">
        <v>16</v>
      </c>
      <c r="M73" s="9">
        <v>0</v>
      </c>
      <c r="N73" s="9">
        <f t="shared" si="14"/>
        <v>0</v>
      </c>
      <c r="O73" s="9">
        <v>0</v>
      </c>
      <c r="P73" s="9"/>
      <c r="Q73" s="9">
        <f t="shared" si="15"/>
        <v>0</v>
      </c>
      <c r="R73" s="9"/>
      <c r="S73" s="9"/>
      <c r="T73" s="9">
        <f t="shared" si="16"/>
        <v>0</v>
      </c>
      <c r="U73" s="9"/>
      <c r="V73" s="9"/>
      <c r="W73" s="9">
        <f>X73+Y73</f>
        <v>0</v>
      </c>
      <c r="X73" s="9"/>
      <c r="Y73" s="9"/>
      <c r="Z73" s="9">
        <f t="shared" si="18"/>
        <v>0</v>
      </c>
      <c r="AA73" s="9"/>
      <c r="AB73" s="9"/>
      <c r="AC73" s="9">
        <f t="shared" si="17"/>
        <v>0</v>
      </c>
      <c r="AD73" s="9"/>
      <c r="AE73" s="9"/>
    </row>
    <row r="74" spans="1:31" s="20" customFormat="1" ht="45" customHeight="1">
      <c r="A74" s="24" t="s">
        <v>84</v>
      </c>
      <c r="B74" s="9">
        <f t="shared" si="10"/>
        <v>3400</v>
      </c>
      <c r="C74" s="9">
        <f>3498-100</f>
        <v>3398</v>
      </c>
      <c r="D74" s="9">
        <v>2</v>
      </c>
      <c r="E74" s="9">
        <f t="shared" si="11"/>
        <v>0</v>
      </c>
      <c r="F74" s="9">
        <v>0</v>
      </c>
      <c r="G74" s="9">
        <v>0</v>
      </c>
      <c r="H74" s="9">
        <f t="shared" si="12"/>
        <v>4198</v>
      </c>
      <c r="I74" s="9">
        <v>4198</v>
      </c>
      <c r="J74" s="9">
        <v>0</v>
      </c>
      <c r="K74" s="9">
        <f t="shared" si="13"/>
        <v>680</v>
      </c>
      <c r="L74" s="9">
        <v>680</v>
      </c>
      <c r="M74" s="9">
        <v>0</v>
      </c>
      <c r="N74" s="9">
        <f t="shared" si="14"/>
        <v>0</v>
      </c>
      <c r="O74" s="9">
        <v>0</v>
      </c>
      <c r="P74" s="9">
        <v>0</v>
      </c>
      <c r="Q74" s="9">
        <f t="shared" si="15"/>
        <v>354</v>
      </c>
      <c r="R74" s="9">
        <v>354</v>
      </c>
      <c r="S74" s="9">
        <v>0</v>
      </c>
      <c r="T74" s="9">
        <f t="shared" si="16"/>
        <v>0</v>
      </c>
      <c r="U74" s="9"/>
      <c r="V74" s="9"/>
      <c r="W74" s="9">
        <f>X74+Y74</f>
        <v>0</v>
      </c>
      <c r="X74" s="9"/>
      <c r="Y74" s="9"/>
      <c r="Z74" s="9">
        <f t="shared" si="18"/>
        <v>0</v>
      </c>
      <c r="AA74" s="9"/>
      <c r="AB74" s="9"/>
      <c r="AC74" s="9">
        <f t="shared" si="17"/>
        <v>0</v>
      </c>
      <c r="AD74" s="9"/>
      <c r="AE74" s="9"/>
    </row>
    <row r="75" spans="1:31" s="20" customFormat="1" ht="45" customHeight="1">
      <c r="A75" s="24" t="s">
        <v>85</v>
      </c>
      <c r="B75" s="9">
        <f t="shared" si="10"/>
        <v>2000</v>
      </c>
      <c r="C75" s="9">
        <v>2000</v>
      </c>
      <c r="D75" s="9">
        <v>0</v>
      </c>
      <c r="E75" s="9">
        <f t="shared" si="11"/>
        <v>0</v>
      </c>
      <c r="F75" s="9"/>
      <c r="G75" s="9"/>
      <c r="H75" s="9">
        <f t="shared" si="12"/>
        <v>0</v>
      </c>
      <c r="I75" s="9"/>
      <c r="J75" s="9"/>
      <c r="K75" s="9">
        <f t="shared" si="13"/>
        <v>0</v>
      </c>
      <c r="L75" s="9"/>
      <c r="M75" s="9"/>
      <c r="N75" s="9">
        <f t="shared" si="14"/>
        <v>0</v>
      </c>
      <c r="O75" s="9"/>
      <c r="P75" s="9"/>
      <c r="Q75" s="9">
        <f t="shared" si="15"/>
        <v>0</v>
      </c>
      <c r="R75" s="9"/>
      <c r="S75" s="9"/>
      <c r="T75" s="9">
        <f t="shared" si="16"/>
        <v>0</v>
      </c>
      <c r="U75" s="9"/>
      <c r="V75" s="9"/>
      <c r="W75" s="9">
        <f t="shared" ref="W75:W84" si="19">X75+Y75</f>
        <v>0</v>
      </c>
      <c r="X75" s="9"/>
      <c r="Y75" s="9"/>
      <c r="Z75" s="9">
        <f t="shared" si="18"/>
        <v>0</v>
      </c>
      <c r="AA75" s="9"/>
      <c r="AB75" s="9"/>
      <c r="AC75" s="9">
        <f t="shared" si="17"/>
        <v>0</v>
      </c>
      <c r="AD75" s="9"/>
      <c r="AE75" s="9"/>
    </row>
    <row r="76" spans="1:31" s="20" customFormat="1" ht="45" customHeight="1">
      <c r="A76" s="24" t="s">
        <v>86</v>
      </c>
      <c r="B76" s="9">
        <f t="shared" si="10"/>
        <v>0</v>
      </c>
      <c r="C76" s="9"/>
      <c r="D76" s="9"/>
      <c r="E76" s="9">
        <f t="shared" si="11"/>
        <v>0</v>
      </c>
      <c r="F76" s="9"/>
      <c r="G76" s="9"/>
      <c r="H76" s="9">
        <f t="shared" si="12"/>
        <v>212</v>
      </c>
      <c r="I76" s="9">
        <v>212</v>
      </c>
      <c r="J76" s="9">
        <v>0</v>
      </c>
      <c r="K76" s="9">
        <f t="shared" si="13"/>
        <v>100</v>
      </c>
      <c r="L76" s="9">
        <v>100</v>
      </c>
      <c r="M76" s="9">
        <v>0</v>
      </c>
      <c r="N76" s="9">
        <f t="shared" si="14"/>
        <v>0</v>
      </c>
      <c r="O76" s="9"/>
      <c r="P76" s="9"/>
      <c r="Q76" s="9">
        <f t="shared" si="15"/>
        <v>0</v>
      </c>
      <c r="R76" s="9"/>
      <c r="S76" s="9"/>
      <c r="T76" s="9">
        <f t="shared" si="16"/>
        <v>0</v>
      </c>
      <c r="U76" s="9"/>
      <c r="V76" s="9"/>
      <c r="W76" s="9">
        <f t="shared" si="19"/>
        <v>0</v>
      </c>
      <c r="X76" s="9"/>
      <c r="Y76" s="9"/>
      <c r="Z76" s="9">
        <f t="shared" si="18"/>
        <v>0</v>
      </c>
      <c r="AA76" s="9"/>
      <c r="AB76" s="9"/>
      <c r="AC76" s="9">
        <f t="shared" si="17"/>
        <v>0</v>
      </c>
      <c r="AD76" s="9"/>
      <c r="AE76" s="9"/>
    </row>
    <row r="77" spans="1:31" s="25" customFormat="1" ht="118.5" customHeight="1">
      <c r="A77" s="24" t="s">
        <v>87</v>
      </c>
      <c r="B77" s="9">
        <f t="shared" si="10"/>
        <v>100</v>
      </c>
      <c r="C77" s="9">
        <v>100</v>
      </c>
      <c r="D77" s="9">
        <v>0</v>
      </c>
      <c r="E77" s="9">
        <f t="shared" si="11"/>
        <v>0</v>
      </c>
      <c r="F77" s="9"/>
      <c r="G77" s="9"/>
      <c r="H77" s="9">
        <f t="shared" si="12"/>
        <v>0</v>
      </c>
      <c r="I77" s="9"/>
      <c r="J77" s="9"/>
      <c r="K77" s="9">
        <f t="shared" si="13"/>
        <v>0</v>
      </c>
      <c r="L77" s="9"/>
      <c r="M77" s="9"/>
      <c r="N77" s="9">
        <f t="shared" si="14"/>
        <v>0</v>
      </c>
      <c r="O77" s="9"/>
      <c r="P77" s="9"/>
      <c r="Q77" s="9">
        <f t="shared" si="15"/>
        <v>0</v>
      </c>
      <c r="R77" s="9"/>
      <c r="S77" s="9"/>
      <c r="T77" s="9">
        <f t="shared" si="16"/>
        <v>0</v>
      </c>
      <c r="U77" s="9"/>
      <c r="V77" s="9"/>
      <c r="W77" s="9">
        <f t="shared" si="19"/>
        <v>0</v>
      </c>
      <c r="X77" s="9"/>
      <c r="Y77" s="9"/>
      <c r="Z77" s="9">
        <f t="shared" si="18"/>
        <v>0</v>
      </c>
      <c r="AA77" s="9"/>
      <c r="AB77" s="9"/>
      <c r="AC77" s="9">
        <f t="shared" si="17"/>
        <v>0</v>
      </c>
      <c r="AD77" s="9"/>
      <c r="AE77" s="9"/>
    </row>
    <row r="78" spans="1:31" s="20" customFormat="1" ht="45" customHeight="1">
      <c r="A78" s="24" t="s">
        <v>88</v>
      </c>
      <c r="B78" s="9">
        <f t="shared" si="10"/>
        <v>1000</v>
      </c>
      <c r="C78" s="9">
        <v>1000</v>
      </c>
      <c r="D78" s="9">
        <v>0</v>
      </c>
      <c r="E78" s="9">
        <f t="shared" si="11"/>
        <v>1200</v>
      </c>
      <c r="F78" s="9">
        <v>1200</v>
      </c>
      <c r="G78" s="9">
        <v>0</v>
      </c>
      <c r="H78" s="9">
        <f t="shared" si="12"/>
        <v>0</v>
      </c>
      <c r="I78" s="9"/>
      <c r="J78" s="9"/>
      <c r="K78" s="9">
        <f t="shared" si="13"/>
        <v>0</v>
      </c>
      <c r="L78" s="9"/>
      <c r="M78" s="9"/>
      <c r="N78" s="9">
        <f t="shared" si="14"/>
        <v>0</v>
      </c>
      <c r="O78" s="9"/>
      <c r="P78" s="9"/>
      <c r="Q78" s="9">
        <f t="shared" si="15"/>
        <v>0</v>
      </c>
      <c r="R78" s="9"/>
      <c r="S78" s="9"/>
      <c r="T78" s="9">
        <f t="shared" si="16"/>
        <v>0</v>
      </c>
      <c r="U78" s="9"/>
      <c r="V78" s="9"/>
      <c r="W78" s="9">
        <f t="shared" si="19"/>
        <v>0</v>
      </c>
      <c r="X78" s="9"/>
      <c r="Y78" s="9"/>
      <c r="Z78" s="9">
        <f t="shared" si="18"/>
        <v>0</v>
      </c>
      <c r="AA78" s="9"/>
      <c r="AB78" s="9"/>
      <c r="AC78" s="9">
        <f t="shared" si="17"/>
        <v>0</v>
      </c>
      <c r="AD78" s="9"/>
      <c r="AE78" s="9"/>
    </row>
    <row r="79" spans="1:31" s="20" customFormat="1" ht="45" customHeight="1">
      <c r="A79" s="24" t="s">
        <v>89</v>
      </c>
      <c r="B79" s="9">
        <f t="shared" si="10"/>
        <v>4000</v>
      </c>
      <c r="C79" s="9">
        <v>4000</v>
      </c>
      <c r="D79" s="9">
        <v>0</v>
      </c>
      <c r="E79" s="9">
        <f t="shared" si="11"/>
        <v>4000</v>
      </c>
      <c r="F79" s="9">
        <v>4000</v>
      </c>
      <c r="G79" s="9"/>
      <c r="H79" s="9">
        <f t="shared" si="12"/>
        <v>0</v>
      </c>
      <c r="I79" s="9"/>
      <c r="J79" s="9"/>
      <c r="K79" s="9">
        <f t="shared" si="13"/>
        <v>0</v>
      </c>
      <c r="L79" s="9"/>
      <c r="M79" s="9"/>
      <c r="N79" s="9">
        <f t="shared" si="14"/>
        <v>0</v>
      </c>
      <c r="O79" s="9"/>
      <c r="P79" s="9"/>
      <c r="Q79" s="9">
        <f t="shared" si="15"/>
        <v>0</v>
      </c>
      <c r="R79" s="9"/>
      <c r="S79" s="9"/>
      <c r="T79" s="9">
        <f t="shared" si="16"/>
        <v>0</v>
      </c>
      <c r="U79" s="9"/>
      <c r="V79" s="9"/>
      <c r="W79" s="9">
        <f t="shared" si="19"/>
        <v>0</v>
      </c>
      <c r="X79" s="9"/>
      <c r="Y79" s="9"/>
      <c r="Z79" s="9">
        <f t="shared" si="18"/>
        <v>0</v>
      </c>
      <c r="AA79" s="9"/>
      <c r="AB79" s="9"/>
      <c r="AC79" s="9">
        <f t="shared" si="17"/>
        <v>0</v>
      </c>
      <c r="AD79" s="9"/>
      <c r="AE79" s="9"/>
    </row>
    <row r="80" spans="1:31" s="20" customFormat="1" ht="45" customHeight="1">
      <c r="A80" s="24" t="s">
        <v>90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f>U80+V80</f>
        <v>0</v>
      </c>
      <c r="U80" s="9"/>
      <c r="V80" s="9"/>
      <c r="W80" s="9"/>
      <c r="X80" s="9"/>
      <c r="Y80" s="9"/>
      <c r="Z80" s="9">
        <f t="shared" si="18"/>
        <v>0</v>
      </c>
      <c r="AA80" s="9"/>
      <c r="AB80" s="9"/>
      <c r="AC80" s="9"/>
      <c r="AD80" s="9"/>
      <c r="AE80" s="9"/>
    </row>
    <row r="81" spans="1:31" s="20" customFormat="1" ht="45" customHeight="1">
      <c r="A81" s="24" t="s">
        <v>91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f>U81+V81</f>
        <v>0</v>
      </c>
      <c r="U81" s="9"/>
      <c r="V81" s="9"/>
      <c r="W81" s="9"/>
      <c r="X81" s="9"/>
      <c r="Y81" s="9"/>
      <c r="Z81" s="9">
        <f t="shared" si="18"/>
        <v>0</v>
      </c>
      <c r="AA81" s="9"/>
      <c r="AB81" s="9"/>
      <c r="AC81" s="9"/>
      <c r="AD81" s="9"/>
      <c r="AE81" s="9"/>
    </row>
    <row r="82" spans="1:31" s="20" customFormat="1" ht="45" customHeight="1">
      <c r="A82" s="24" t="s">
        <v>92</v>
      </c>
      <c r="B82" s="9">
        <f t="shared" si="10"/>
        <v>2400</v>
      </c>
      <c r="C82" s="9">
        <f>2500-100</f>
        <v>2400</v>
      </c>
      <c r="D82" s="9">
        <v>0</v>
      </c>
      <c r="E82" s="9">
        <f t="shared" si="11"/>
        <v>2050</v>
      </c>
      <c r="F82" s="9">
        <v>1950</v>
      </c>
      <c r="G82" s="9">
        <v>100</v>
      </c>
      <c r="H82" s="9">
        <f t="shared" si="12"/>
        <v>0</v>
      </c>
      <c r="I82" s="9"/>
      <c r="J82" s="9"/>
      <c r="K82" s="9">
        <f t="shared" si="13"/>
        <v>0</v>
      </c>
      <c r="L82" s="9"/>
      <c r="M82" s="9"/>
      <c r="N82" s="9">
        <f t="shared" si="14"/>
        <v>0</v>
      </c>
      <c r="O82" s="9"/>
      <c r="P82" s="9"/>
      <c r="Q82" s="9">
        <f t="shared" si="15"/>
        <v>0</v>
      </c>
      <c r="R82" s="9"/>
      <c r="S82" s="9"/>
      <c r="T82" s="9">
        <f t="shared" si="16"/>
        <v>0</v>
      </c>
      <c r="U82" s="9"/>
      <c r="V82" s="9"/>
      <c r="W82" s="9">
        <f t="shared" si="19"/>
        <v>0</v>
      </c>
      <c r="X82" s="9"/>
      <c r="Y82" s="9"/>
      <c r="Z82" s="9">
        <f t="shared" si="18"/>
        <v>0</v>
      </c>
      <c r="AA82" s="9"/>
      <c r="AB82" s="9"/>
      <c r="AC82" s="9">
        <f t="shared" si="17"/>
        <v>0</v>
      </c>
      <c r="AD82" s="9"/>
      <c r="AE82" s="9"/>
    </row>
    <row r="83" spans="1:31" s="20" customFormat="1" ht="45" customHeight="1">
      <c r="A83" s="24" t="s">
        <v>93</v>
      </c>
      <c r="B83" s="9">
        <f t="shared" si="10"/>
        <v>1200</v>
      </c>
      <c r="C83" s="9">
        <v>1190</v>
      </c>
      <c r="D83" s="9">
        <v>10</v>
      </c>
      <c r="E83" s="9">
        <f t="shared" si="11"/>
        <v>0</v>
      </c>
      <c r="F83" s="9">
        <v>0</v>
      </c>
      <c r="G83" s="9"/>
      <c r="H83" s="9">
        <f t="shared" si="12"/>
        <v>0</v>
      </c>
      <c r="I83" s="9"/>
      <c r="J83" s="9"/>
      <c r="K83" s="9">
        <f t="shared" si="13"/>
        <v>0</v>
      </c>
      <c r="L83" s="9"/>
      <c r="M83" s="9"/>
      <c r="N83" s="9">
        <f t="shared" si="14"/>
        <v>0</v>
      </c>
      <c r="O83" s="9"/>
      <c r="P83" s="9"/>
      <c r="Q83" s="9">
        <f t="shared" si="15"/>
        <v>0</v>
      </c>
      <c r="R83" s="9"/>
      <c r="S83" s="9"/>
      <c r="T83" s="9">
        <f t="shared" si="16"/>
        <v>0</v>
      </c>
      <c r="U83" s="9"/>
      <c r="V83" s="9"/>
      <c r="W83" s="9">
        <f t="shared" si="19"/>
        <v>0</v>
      </c>
      <c r="X83" s="9"/>
      <c r="Y83" s="9"/>
      <c r="Z83" s="9">
        <f t="shared" si="18"/>
        <v>0</v>
      </c>
      <c r="AA83" s="9"/>
      <c r="AB83" s="9"/>
      <c r="AC83" s="9">
        <f t="shared" si="17"/>
        <v>0</v>
      </c>
      <c r="AD83" s="9"/>
      <c r="AE83" s="9"/>
    </row>
    <row r="84" spans="1:31" s="20" customFormat="1" ht="45" customHeight="1">
      <c r="A84" s="24" t="s">
        <v>94</v>
      </c>
      <c r="B84" s="9">
        <f t="shared" si="10"/>
        <v>0</v>
      </c>
      <c r="C84" s="9"/>
      <c r="D84" s="9"/>
      <c r="E84" s="9">
        <f t="shared" si="11"/>
        <v>0</v>
      </c>
      <c r="F84" s="9"/>
      <c r="G84" s="9">
        <v>0</v>
      </c>
      <c r="H84" s="9">
        <f t="shared" si="12"/>
        <v>426</v>
      </c>
      <c r="I84" s="9">
        <v>426</v>
      </c>
      <c r="J84" s="9">
        <v>0</v>
      </c>
      <c r="K84" s="9">
        <f t="shared" si="13"/>
        <v>0</v>
      </c>
      <c r="L84" s="9"/>
      <c r="M84" s="9"/>
      <c r="N84" s="9">
        <f t="shared" si="14"/>
        <v>0</v>
      </c>
      <c r="O84" s="9"/>
      <c r="P84" s="9"/>
      <c r="Q84" s="9">
        <f t="shared" si="15"/>
        <v>0</v>
      </c>
      <c r="R84" s="9"/>
      <c r="S84" s="9"/>
      <c r="T84" s="9">
        <f t="shared" si="16"/>
        <v>0</v>
      </c>
      <c r="U84" s="9"/>
      <c r="V84" s="9"/>
      <c r="W84" s="9">
        <f t="shared" si="19"/>
        <v>0</v>
      </c>
      <c r="X84" s="9"/>
      <c r="Y84" s="9"/>
      <c r="Z84" s="9">
        <f t="shared" si="18"/>
        <v>0</v>
      </c>
      <c r="AA84" s="9"/>
      <c r="AB84" s="9"/>
      <c r="AC84" s="9">
        <f t="shared" si="17"/>
        <v>0</v>
      </c>
      <c r="AD84" s="9"/>
      <c r="AE84" s="9"/>
    </row>
    <row r="85" spans="1:31" s="20" customFormat="1" ht="45" customHeight="1">
      <c r="A85" s="24" t="s">
        <v>95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f t="shared" si="14"/>
        <v>0</v>
      </c>
      <c r="O85" s="9">
        <f>145-145</f>
        <v>0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>
        <f t="shared" si="18"/>
        <v>0</v>
      </c>
      <c r="AA85" s="9"/>
      <c r="AB85" s="9"/>
      <c r="AC85" s="9"/>
      <c r="AD85" s="9"/>
      <c r="AE85" s="9"/>
    </row>
    <row r="86" spans="1:31" s="20" customFormat="1" ht="45" customHeight="1">
      <c r="A86" s="24" t="s">
        <v>96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f t="shared" si="14"/>
        <v>145</v>
      </c>
      <c r="O86" s="9">
        <v>145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f t="shared" si="18"/>
        <v>0</v>
      </c>
      <c r="AA86" s="9"/>
      <c r="AB86" s="9"/>
      <c r="AC86" s="9"/>
      <c r="AD86" s="9"/>
      <c r="AE86" s="9"/>
    </row>
    <row r="87" spans="1:31" s="20" customFormat="1" ht="54.75" customHeight="1">
      <c r="A87" s="24" t="s">
        <v>97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f t="shared" si="14"/>
        <v>145</v>
      </c>
      <c r="O87" s="9">
        <v>145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f t="shared" si="18"/>
        <v>0</v>
      </c>
      <c r="AA87" s="9"/>
      <c r="AB87" s="9"/>
      <c r="AC87" s="9"/>
      <c r="AD87" s="9"/>
      <c r="AE87" s="9"/>
    </row>
    <row r="88" spans="1:31" s="20" customFormat="1" ht="53.25" customHeight="1">
      <c r="A88" s="24" t="s">
        <v>98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 t="shared" si="14"/>
        <v>145</v>
      </c>
      <c r="O88" s="9">
        <v>145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f t="shared" si="18"/>
        <v>0</v>
      </c>
      <c r="AA88" s="9"/>
      <c r="AB88" s="9"/>
      <c r="AC88" s="9"/>
      <c r="AD88" s="9"/>
      <c r="AE88" s="9"/>
    </row>
    <row r="89" spans="1:31" s="20" customFormat="1" ht="45" customHeight="1">
      <c r="A89" s="24" t="s">
        <v>99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 t="shared" si="14"/>
        <v>145</v>
      </c>
      <c r="O89" s="9">
        <v>145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f t="shared" si="18"/>
        <v>0</v>
      </c>
      <c r="AA89" s="9"/>
      <c r="AB89" s="9"/>
      <c r="AC89" s="9"/>
      <c r="AD89" s="9"/>
      <c r="AE89" s="9"/>
    </row>
    <row r="90" spans="1:31" s="2" customFormat="1" ht="45" customHeight="1">
      <c r="A90" s="11" t="s">
        <v>100</v>
      </c>
      <c r="B90" s="9">
        <f t="shared" ref="B90:M90" si="20"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82+B83+B84</f>
        <v>129784</v>
      </c>
      <c r="C90" s="9">
        <f t="shared" si="20"/>
        <v>123485</v>
      </c>
      <c r="D90" s="9">
        <f t="shared" si="20"/>
        <v>6299</v>
      </c>
      <c r="E90" s="9">
        <f t="shared" si="20"/>
        <v>49621</v>
      </c>
      <c r="F90" s="9">
        <f t="shared" si="20"/>
        <v>47214</v>
      </c>
      <c r="G90" s="9">
        <f t="shared" si="20"/>
        <v>2407</v>
      </c>
      <c r="H90" s="9">
        <f t="shared" si="20"/>
        <v>208281</v>
      </c>
      <c r="I90" s="9">
        <f t="shared" si="20"/>
        <v>174237</v>
      </c>
      <c r="J90" s="9">
        <f t="shared" si="20"/>
        <v>34044</v>
      </c>
      <c r="K90" s="9">
        <f t="shared" si="20"/>
        <v>79012</v>
      </c>
      <c r="L90" s="9">
        <f t="shared" si="20"/>
        <v>75565</v>
      </c>
      <c r="M90" s="9">
        <f t="shared" si="20"/>
        <v>3447</v>
      </c>
      <c r="N90" s="9">
        <f>N6+N7+N8+N9+N10+N11+N12+N13+N14+N15+N16+N17+N18+N19+N20+N21+N22+N23+N24+N25+N26+N27+N28+N29+N30+N31+N32+N33+N34+N35+N36+N37+N38+N39+N40+N41+N42+N43+N44+N45+N46+N47+N48+N49+N50+N51+N52+N53+N54+N55+N56+N57+N58+N59+N60+N61+N62+N63+N64+N65+N66+N67+N68+N69+N70+N71+N72+N73+N74+N75+N76+N77+N78+N79+N82+N83+N84+N85+N86+N87+N88+N89</f>
        <v>2902</v>
      </c>
      <c r="O90" s="9">
        <f>O6+O7+O8+O9+O10+O11+O12+O13+O14+O15+O16+O17+O18+O19+O20+O21+O22+O23+O24+O25+O26+O27+O28+O29+O30+O31+O32+O33+O34+O35+O36+O37+O38+O39+O40+O41+O42+O43+O44+O45+O46+O47+O48+O49+O50+O51+O52+O53+O54+O55+O56+O57+O58+O59+O60+O61+O62+O63+O64+O65+O66+O67+O68+O69+O70+O71+O72+O73+O74+O75+O76+O77+O78+O79+O82+O83+O84+O85+O86+O87+O88+O89</f>
        <v>2902</v>
      </c>
      <c r="P90" s="9">
        <f>P6+P7+P8+P9+P10+P11+P12+P13+P14+P15+P16+P17+P18+P19+P20+P21+P22+P23+P24+P25+P26+P27+P28+P29+P30+P31+P32+P33+P34+P35+P36+P37+P38+P39+P40+P41+P42+P43+P44+P45+P46+P47+P48+P49+P50+P51+P52+P53+P54+P55+P56+P57+P58+P59+P60+P61+P62+P63+P64+P65+P66+P67+P68+P69+P70+P71+P72+P73+P74+P75+P76+P77+P78+P79+P82+P83+P84+P85+P86+P87+P88+P89</f>
        <v>0</v>
      </c>
      <c r="Q90" s="9">
        <f>Q6+Q7+Q8+Q9+Q10+Q11+Q12+Q13+Q14+Q15+Q16+Q17+Q18+Q19+Q20+Q21+Q22+Q23+Q24+Q25+Q26+Q27+Q28+Q29+Q30+Q31+Q32+Q33+Q34+Q35+Q36+Q37+Q38+Q39+Q40+Q41+Q42+Q43+Q44+Q45+Q46+Q47+Q48+Q49+Q50+Q51+Q52+Q53+Q54+Q55+Q56+Q57+Q58+Q59+Q60+Q61+Q62+Q63+Q64+Q65+Q66+Q67+Q68+Q69+Q70+Q71+Q72+Q73+Q74+Q75+Q76+Q77+Q78+Q79+Q82+Q83+Q84</f>
        <v>22731</v>
      </c>
      <c r="R90" s="9">
        <f>R6+R7+R8+R9+R10+R11+R12+R13+R14+R15+R16+R17+R18+R19+R20+R21+R22+R23+R24+R25+R26+R27+R28+R29+R30+R31+R32+R33+R34+R35+R36+R37+R38+R39+R40+R41+R42+R43+R44+R45+R46+R47+R48+R49+R50+R51+R52+R53+R54+R55+R56+R57+R58+R59+R60+R61+R62+R63+R64+R65+R66+R67+R68+R69+R70+R71+R72+R73+R74+R75+R76+R77+R78+R79+R82+R83+R84</f>
        <v>22731</v>
      </c>
      <c r="S90" s="9">
        <f>S6+S7+S8+S9+S10+S11+S12+S13+S14+S15+S16+S17+S18+S19+S20+S21+S22+S23+S24+S25+S26+S27+S28+S29+S30+S31+S32+S33+S34+S35+S36+S37+S38+S39+S40+S41+S42+S43+S44+S45+S46+S47+S48+S49+S50+S51+S52+S53+S54+S55+S56+S57+S58+S59+S60+S61+S62+S63+S64+S65+S66+S67+S68+S69+S70+S71+S72+S73+S74+S75+S76+S77+S78+S79+S82+S83+S84</f>
        <v>0</v>
      </c>
      <c r="T90" s="9">
        <f>T6+T7+T8+T9+T10+T11+T12+T13+T14+T15+T16+T17+T18+T19+T20+T21+T22+T23+T24+T25+T26+T27+T28+T29+T30+T31+T32+T33+T34+T35+T36+T37+T38+T39+T40+T41+T42+T43+T44+T45+T46+T47+T48+T49+T50+T51+T52+T53+T54+T55+T56+T57+T58+T59+T60+T61+T62+T63+T64+T65+T66+T67+T68+T69+T70+T71+T72+T73+T74+T75+T76+T77+T78+T79+T82+T83+T84+T80+T81</f>
        <v>3500</v>
      </c>
      <c r="U90" s="9">
        <f>U6+U7+U8+U9+U10+U11+U12+U13+U14+U15+U16+U17+U18+U19+U20+U21+U22+U23+U24+U25+U26+U27+U28+U29+U30+U31+U32+U33+U34+U35+U36+U37+U38+U39+U40+U41+U42+U43+U44+U45+U46+U47+U48+U49+U50+U51+U52+U53+U54+U55+U56+U57+U58+U59+U60+U61+U62+U63+U64+U65+U66+U67+U68+U69+U70+U71+U72+U73+U74+U75+U76+U77+U78+U79+U82+U83+U84+U80+U81</f>
        <v>3480</v>
      </c>
      <c r="V90" s="9">
        <f t="shared" ref="V90:AE90" si="21">V6+V7+V8+V9+V10+V11+V12+V13+V14+V15+V16+V17+V18+V19+V20+V21+V22+V23+V24+V25+V26+V27+V28+V29+V30+V31+V32+V33+V34+V35+V36+V37+V38+V39+V40+V41+V42+V43+V44+V45+V46+V47+V48+V49+V50+V51+V52+V53+V54+V55+V56+V57+V58+V59+V60+V61+V62+V63+V64+V65+V66+V67+V68+V69+V70+V71+V72+V73+V74+V75+V76+V77+V78+V79+V82+V83+V84</f>
        <v>20</v>
      </c>
      <c r="W90" s="9">
        <f t="shared" si="21"/>
        <v>120</v>
      </c>
      <c r="X90" s="9">
        <f t="shared" si="21"/>
        <v>30</v>
      </c>
      <c r="Y90" s="9">
        <f t="shared" si="21"/>
        <v>90</v>
      </c>
      <c r="Z90" s="9">
        <f t="shared" si="18"/>
        <v>979</v>
      </c>
      <c r="AA90" s="9">
        <f>SUM(AA6:AA89)</f>
        <v>979</v>
      </c>
      <c r="AB90" s="9">
        <f>SUM(AB6:AB89)</f>
        <v>0</v>
      </c>
      <c r="AC90" s="9">
        <f t="shared" si="21"/>
        <v>6800</v>
      </c>
      <c r="AD90" s="9">
        <f t="shared" si="21"/>
        <v>6800</v>
      </c>
      <c r="AE90" s="9">
        <f t="shared" si="21"/>
        <v>0</v>
      </c>
    </row>
    <row r="91" spans="1:31" ht="45" customHeight="1"/>
    <row r="92" spans="1:31" ht="45" customHeight="1"/>
    <row r="93" spans="1:31" ht="45" customHeight="1"/>
    <row r="94" spans="1:31" ht="45" customHeight="1"/>
    <row r="95" spans="1:31" ht="45" customHeight="1"/>
    <row r="96" spans="1:31" ht="45" customHeight="1"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</row>
    <row r="97" spans="4:18" ht="45" customHeight="1"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</row>
    <row r="98" spans="4:18" ht="45" customHeight="1"/>
    <row r="99" spans="4:18" ht="45" customHeight="1"/>
    <row r="100" spans="4:18" ht="45" customHeight="1"/>
    <row r="101" spans="4:18" ht="45" customHeight="1"/>
    <row r="102" spans="4:18" ht="45" customHeight="1"/>
    <row r="103" spans="4:18" ht="45" customHeight="1"/>
    <row r="104" spans="4:18" ht="45" customHeight="1"/>
    <row r="105" spans="4:18" ht="45" customHeight="1"/>
    <row r="106" spans="4:18" ht="45" customHeight="1"/>
    <row r="107" spans="4:18" ht="45" customHeight="1"/>
    <row r="108" spans="4:18" ht="45" customHeight="1"/>
    <row r="109" spans="4:18" ht="45" customHeight="1"/>
    <row r="110" spans="4:18" ht="45" customHeight="1"/>
    <row r="111" spans="4:18" ht="45" customHeight="1"/>
    <row r="112" spans="4:18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</sheetData>
  <autoFilter ref="A5:AE90"/>
  <mergeCells count="16">
    <mergeCell ref="AC4:AE4"/>
    <mergeCell ref="B1:P1"/>
    <mergeCell ref="B2:P2"/>
    <mergeCell ref="A3:A5"/>
    <mergeCell ref="B3:P3"/>
    <mergeCell ref="Q3:Y3"/>
    <mergeCell ref="Z3:AE3"/>
    <mergeCell ref="B4:D4"/>
    <mergeCell ref="E4:G4"/>
    <mergeCell ref="H4:J4"/>
    <mergeCell ref="K4:M4"/>
    <mergeCell ref="N4:P4"/>
    <mergeCell ref="Q4:S4"/>
    <mergeCell ref="T4:V4"/>
    <mergeCell ref="W4:Y4"/>
    <mergeCell ref="Z4:AB4"/>
  </mergeCells>
  <conditionalFormatting sqref="B6:AE6 B90:M90 AC90:AE90 B7:Y84 AC7:AE84 Q90:Y90 Z7:AB90">
    <cfRule type="expression" dxfId="12" priority="4">
      <formula>(#REF!+#REF!)&lt;B6</formula>
    </cfRule>
  </conditionalFormatting>
  <conditionalFormatting sqref="B85:Y89 AC85:AE89">
    <cfRule type="expression" dxfId="11" priority="3">
      <formula>(#REF!+#REF!)&lt;B85</formula>
    </cfRule>
  </conditionalFormatting>
  <conditionalFormatting sqref="N90:P90">
    <cfRule type="expression" dxfId="10" priority="1">
      <formula>(#REF!+#REF!)&lt;N90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E99"/>
  <sheetViews>
    <sheetView showZeros="0" zoomScale="55" zoomScaleNormal="55" zoomScaleSheetLayoutView="55" workbookViewId="0">
      <pane xSplit="1" ySplit="6" topLeftCell="B18" activePane="bottomRight" state="frozenSplit"/>
      <selection pane="topRight" activeCell="E1" sqref="E1"/>
      <selection pane="bottomLeft" activeCell="A6" sqref="A6"/>
      <selection pane="bottomRight" activeCell="A32" sqref="A32:XFD32"/>
    </sheetView>
  </sheetViews>
  <sheetFormatPr defaultColWidth="9.140625" defaultRowHeight="20.25" outlineLevelRow="1"/>
  <cols>
    <col min="1" max="1" width="80.5703125" style="2" customWidth="1"/>
    <col min="2" max="2" width="14.140625" style="20" customWidth="1"/>
    <col min="3" max="3" width="12.140625" style="20" customWidth="1"/>
    <col min="4" max="4" width="14" style="20" customWidth="1"/>
    <col min="5" max="5" width="12.140625" style="20" customWidth="1"/>
    <col min="6" max="6" width="10.140625" style="20" customWidth="1"/>
    <col min="7" max="7" width="11" style="20" customWidth="1"/>
    <col min="8" max="8" width="12.140625" style="20" customWidth="1"/>
    <col min="9" max="9" width="11.140625" style="20" customWidth="1"/>
    <col min="10" max="10" width="10" style="20" customWidth="1"/>
    <col min="11" max="11" width="12.5703125" style="20" customWidth="1"/>
    <col min="12" max="12" width="10.85546875" style="20" customWidth="1"/>
    <col min="13" max="13" width="9.7109375" style="20" customWidth="1"/>
    <col min="14" max="14" width="14.42578125" style="20" customWidth="1"/>
    <col min="15" max="15" width="10.42578125" style="20" customWidth="1"/>
    <col min="16" max="16" width="10.5703125" style="20" customWidth="1"/>
    <col min="17" max="17" width="13.28515625" style="20" customWidth="1"/>
    <col min="18" max="18" width="10.140625" style="20" customWidth="1"/>
    <col min="19" max="19" width="11.7109375" style="20" customWidth="1"/>
    <col min="20" max="20" width="12.28515625" style="3" customWidth="1"/>
    <col min="21" max="21" width="8.42578125" style="20" customWidth="1"/>
    <col min="22" max="22" width="7.42578125" style="20" customWidth="1"/>
    <col min="23" max="23" width="13.28515625" style="3" customWidth="1"/>
    <col min="24" max="24" width="13.42578125" style="20" customWidth="1"/>
    <col min="25" max="25" width="15.140625" style="20" customWidth="1"/>
    <col min="26" max="26" width="13.42578125" style="20" customWidth="1"/>
    <col min="27" max="27" width="10.28515625" style="20" customWidth="1"/>
    <col min="28" max="28" width="10.85546875" style="20" customWidth="1"/>
    <col min="29" max="29" width="12.140625" style="20" customWidth="1"/>
    <col min="30" max="30" width="10" style="20" customWidth="1"/>
    <col min="31" max="31" width="16.28515625" style="20" customWidth="1"/>
    <col min="32" max="16384" width="9.140625" style="15"/>
  </cols>
  <sheetData>
    <row r="1" spans="1:31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31" ht="41.25" customHeight="1">
      <c r="A2" s="4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D2" s="4"/>
      <c r="AE2" s="4"/>
    </row>
    <row r="3" spans="1:31" ht="41.25" customHeight="1" outlineLevel="1">
      <c r="A3" s="4"/>
      <c r="B3" s="26">
        <v>1</v>
      </c>
      <c r="C3" s="26"/>
      <c r="D3" s="26"/>
      <c r="E3" s="26">
        <v>2</v>
      </c>
      <c r="F3" s="26"/>
      <c r="G3" s="26"/>
      <c r="H3" s="26">
        <v>3</v>
      </c>
      <c r="I3" s="26"/>
      <c r="J3" s="26"/>
      <c r="K3" s="26">
        <v>4</v>
      </c>
      <c r="L3" s="26"/>
      <c r="M3" s="26"/>
      <c r="N3" s="26">
        <v>6</v>
      </c>
      <c r="O3" s="26"/>
      <c r="P3" s="26"/>
      <c r="Q3" s="30">
        <v>5</v>
      </c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D3" s="4"/>
      <c r="AE3" s="4"/>
    </row>
    <row r="4" spans="1:31" ht="49.5" customHeight="1">
      <c r="A4" s="51" t="s">
        <v>1</v>
      </c>
      <c r="B4" s="42" t="s">
        <v>2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 t="s">
        <v>2</v>
      </c>
      <c r="R4" s="54"/>
      <c r="S4" s="54"/>
      <c r="T4" s="54"/>
      <c r="U4" s="54"/>
      <c r="V4" s="54"/>
      <c r="W4" s="54"/>
      <c r="X4" s="54"/>
      <c r="Y4" s="54"/>
      <c r="Z4" s="47" t="s">
        <v>3</v>
      </c>
      <c r="AA4" s="54"/>
      <c r="AB4" s="54"/>
      <c r="AC4" s="54"/>
      <c r="AD4" s="54"/>
      <c r="AE4" s="55"/>
    </row>
    <row r="5" spans="1:31" ht="152.25" customHeight="1">
      <c r="A5" s="52"/>
      <c r="B5" s="45" t="s">
        <v>4</v>
      </c>
      <c r="C5" s="45"/>
      <c r="D5" s="45"/>
      <c r="E5" s="45" t="s">
        <v>5</v>
      </c>
      <c r="F5" s="45"/>
      <c r="G5" s="45"/>
      <c r="H5" s="45" t="s">
        <v>6</v>
      </c>
      <c r="I5" s="45"/>
      <c r="J5" s="45"/>
      <c r="K5" s="45" t="s">
        <v>7</v>
      </c>
      <c r="L5" s="45"/>
      <c r="M5" s="45"/>
      <c r="N5" s="45" t="s">
        <v>8</v>
      </c>
      <c r="O5" s="45"/>
      <c r="P5" s="45"/>
      <c r="Q5" s="45" t="s">
        <v>9</v>
      </c>
      <c r="R5" s="45"/>
      <c r="S5" s="45"/>
      <c r="T5" s="45" t="s">
        <v>10</v>
      </c>
      <c r="U5" s="45"/>
      <c r="V5" s="45"/>
      <c r="W5" s="45" t="s">
        <v>11</v>
      </c>
      <c r="X5" s="45"/>
      <c r="Y5" s="45"/>
      <c r="Z5" s="56" t="s">
        <v>102</v>
      </c>
      <c r="AA5" s="57"/>
      <c r="AB5" s="58"/>
      <c r="AC5" s="45" t="s">
        <v>12</v>
      </c>
      <c r="AD5" s="45"/>
      <c r="AE5" s="49"/>
    </row>
    <row r="6" spans="1:31" s="27" customFormat="1" ht="43.5" customHeight="1">
      <c r="A6" s="53"/>
      <c r="B6" s="21" t="s">
        <v>13</v>
      </c>
      <c r="C6" s="21" t="s">
        <v>14</v>
      </c>
      <c r="D6" s="21" t="s">
        <v>15</v>
      </c>
      <c r="E6" s="21" t="s">
        <v>13</v>
      </c>
      <c r="F6" s="21" t="s">
        <v>14</v>
      </c>
      <c r="G6" s="21" t="s">
        <v>15</v>
      </c>
      <c r="H6" s="21" t="s">
        <v>13</v>
      </c>
      <c r="I6" s="21" t="s">
        <v>14</v>
      </c>
      <c r="J6" s="21" t="s">
        <v>15</v>
      </c>
      <c r="K6" s="21" t="s">
        <v>13</v>
      </c>
      <c r="L6" s="21" t="s">
        <v>14</v>
      </c>
      <c r="M6" s="21" t="s">
        <v>15</v>
      </c>
      <c r="N6" s="21" t="s">
        <v>13</v>
      </c>
      <c r="O6" s="21" t="s">
        <v>14</v>
      </c>
      <c r="P6" s="21" t="s">
        <v>15</v>
      </c>
      <c r="Q6" s="21" t="s">
        <v>13</v>
      </c>
      <c r="R6" s="21" t="s">
        <v>14</v>
      </c>
      <c r="S6" s="21" t="s">
        <v>15</v>
      </c>
      <c r="T6" s="21" t="s">
        <v>13</v>
      </c>
      <c r="U6" s="21" t="s">
        <v>14</v>
      </c>
      <c r="V6" s="21" t="s">
        <v>15</v>
      </c>
      <c r="W6" s="21" t="s">
        <v>13</v>
      </c>
      <c r="X6" s="21" t="s">
        <v>14</v>
      </c>
      <c r="Y6" s="21" t="s">
        <v>15</v>
      </c>
      <c r="Z6" s="21" t="s">
        <v>13</v>
      </c>
      <c r="AA6" s="21" t="s">
        <v>14</v>
      </c>
      <c r="AB6" s="21" t="s">
        <v>15</v>
      </c>
      <c r="AC6" s="21" t="s">
        <v>13</v>
      </c>
      <c r="AD6" s="21" t="s">
        <v>14</v>
      </c>
      <c r="AE6" s="22" t="s">
        <v>15</v>
      </c>
    </row>
    <row r="7" spans="1:31" ht="58.5" customHeight="1">
      <c r="A7" s="24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123</v>
      </c>
      <c r="L7" s="9">
        <v>123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/>
      <c r="AB7" s="9"/>
      <c r="AC7" s="9">
        <v>0</v>
      </c>
      <c r="AD7" s="9">
        <v>0</v>
      </c>
      <c r="AE7" s="10">
        <v>0</v>
      </c>
    </row>
    <row r="8" spans="1:31" ht="45" customHeight="1">
      <c r="A8" s="24" t="s">
        <v>17</v>
      </c>
      <c r="B8" s="9">
        <v>1500</v>
      </c>
      <c r="C8" s="9">
        <v>1500</v>
      </c>
      <c r="D8" s="9">
        <v>0</v>
      </c>
      <c r="E8" s="9">
        <v>0</v>
      </c>
      <c r="F8" s="9">
        <v>0</v>
      </c>
      <c r="G8" s="9">
        <v>0</v>
      </c>
      <c r="H8" s="9">
        <v>2841</v>
      </c>
      <c r="I8" s="9">
        <v>2841</v>
      </c>
      <c r="J8" s="9">
        <v>0</v>
      </c>
      <c r="K8" s="9">
        <v>680</v>
      </c>
      <c r="L8" s="9">
        <v>680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0</v>
      </c>
      <c r="AA8" s="9"/>
      <c r="AB8" s="9"/>
      <c r="AC8" s="9">
        <v>0</v>
      </c>
      <c r="AD8" s="9">
        <v>0</v>
      </c>
      <c r="AE8" s="9">
        <v>0</v>
      </c>
    </row>
    <row r="9" spans="1:31" ht="45" customHeight="1">
      <c r="A9" s="24" t="s">
        <v>18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815</v>
      </c>
      <c r="I9" s="9">
        <v>815</v>
      </c>
      <c r="J9" s="9">
        <v>0</v>
      </c>
      <c r="K9" s="9">
        <v>431</v>
      </c>
      <c r="L9" s="9">
        <v>431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/>
      <c r="AB9" s="9"/>
      <c r="AC9" s="9">
        <v>0</v>
      </c>
      <c r="AD9" s="9">
        <v>0</v>
      </c>
      <c r="AE9" s="9">
        <v>0</v>
      </c>
    </row>
    <row r="10" spans="1:31" ht="45" customHeight="1">
      <c r="A10" s="24" t="s">
        <v>19</v>
      </c>
      <c r="B10" s="9">
        <v>800</v>
      </c>
      <c r="C10" s="9">
        <v>800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320</v>
      </c>
      <c r="L10" s="9">
        <v>320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>
        <v>0</v>
      </c>
      <c r="V10" s="9"/>
      <c r="W10" s="9">
        <v>0</v>
      </c>
      <c r="X10" s="9">
        <v>0</v>
      </c>
      <c r="Y10" s="9"/>
      <c r="Z10" s="9">
        <v>0</v>
      </c>
      <c r="AA10" s="9"/>
      <c r="AB10" s="9"/>
      <c r="AC10" s="9">
        <v>0</v>
      </c>
      <c r="AD10" s="9"/>
      <c r="AE10" s="9"/>
    </row>
    <row r="11" spans="1:31" ht="45" customHeight="1">
      <c r="A11" s="24" t="s">
        <v>20</v>
      </c>
      <c r="B11" s="9">
        <v>1000</v>
      </c>
      <c r="C11" s="9">
        <v>880</v>
      </c>
      <c r="D11" s="9">
        <v>120</v>
      </c>
      <c r="E11" s="9">
        <v>850</v>
      </c>
      <c r="F11" s="9">
        <v>850</v>
      </c>
      <c r="G11" s="9">
        <v>0</v>
      </c>
      <c r="H11" s="9">
        <v>463</v>
      </c>
      <c r="I11" s="9">
        <v>463</v>
      </c>
      <c r="J11" s="9">
        <v>0</v>
      </c>
      <c r="K11" s="9">
        <v>603</v>
      </c>
      <c r="L11" s="9">
        <v>600</v>
      </c>
      <c r="M11" s="9">
        <v>3</v>
      </c>
      <c r="N11" s="9">
        <v>0</v>
      </c>
      <c r="O11" s="9">
        <v>0</v>
      </c>
      <c r="P11" s="9">
        <v>0</v>
      </c>
      <c r="Q11" s="9">
        <v>700</v>
      </c>
      <c r="R11" s="9">
        <v>700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/>
      <c r="AB11" s="9"/>
      <c r="AC11" s="9">
        <v>0</v>
      </c>
      <c r="AD11" s="9">
        <v>0</v>
      </c>
      <c r="AE11" s="9">
        <v>0</v>
      </c>
    </row>
    <row r="12" spans="1:31" ht="45" customHeight="1">
      <c r="A12" s="24" t="s">
        <v>21</v>
      </c>
      <c r="B12" s="9">
        <v>2500</v>
      </c>
      <c r="C12" s="9">
        <v>2500</v>
      </c>
      <c r="D12" s="9">
        <v>0</v>
      </c>
      <c r="E12" s="9">
        <v>0</v>
      </c>
      <c r="F12" s="9">
        <v>0</v>
      </c>
      <c r="G12" s="9">
        <v>0</v>
      </c>
      <c r="H12" s="9">
        <v>10964</v>
      </c>
      <c r="I12" s="9">
        <v>8475</v>
      </c>
      <c r="J12" s="9">
        <v>2489</v>
      </c>
      <c r="K12" s="9">
        <v>3838</v>
      </c>
      <c r="L12" s="9">
        <v>3838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  <c r="AC12" s="9">
        <v>0</v>
      </c>
      <c r="AD12" s="9"/>
      <c r="AE12" s="9"/>
    </row>
    <row r="13" spans="1:31" ht="45" customHeight="1">
      <c r="A13" s="24" t="s">
        <v>22</v>
      </c>
      <c r="B13" s="9">
        <v>6000</v>
      </c>
      <c r="C13" s="9">
        <v>6000</v>
      </c>
      <c r="D13" s="9">
        <v>0</v>
      </c>
      <c r="E13" s="9">
        <v>3000</v>
      </c>
      <c r="F13" s="9">
        <v>2750</v>
      </c>
      <c r="G13" s="9">
        <v>250</v>
      </c>
      <c r="H13" s="9">
        <v>8717</v>
      </c>
      <c r="I13" s="9">
        <v>8717</v>
      </c>
      <c r="J13" s="9">
        <v>0</v>
      </c>
      <c r="K13" s="9">
        <v>2000</v>
      </c>
      <c r="L13" s="9">
        <v>1840</v>
      </c>
      <c r="M13" s="9">
        <v>160</v>
      </c>
      <c r="N13" s="9">
        <v>0</v>
      </c>
      <c r="O13" s="9">
        <v>0</v>
      </c>
      <c r="P13" s="9">
        <v>0</v>
      </c>
      <c r="Q13" s="9">
        <v>2709</v>
      </c>
      <c r="R13" s="9">
        <v>2709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  <c r="AC13" s="9">
        <v>0</v>
      </c>
      <c r="AD13" s="9"/>
      <c r="AE13" s="9"/>
    </row>
    <row r="14" spans="1:31" ht="45" customHeight="1">
      <c r="A14" s="24" t="s">
        <v>23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420</v>
      </c>
      <c r="I14" s="9">
        <v>420</v>
      </c>
      <c r="J14" s="9">
        <v>0</v>
      </c>
      <c r="K14" s="9">
        <v>350</v>
      </c>
      <c r="L14" s="9">
        <v>348</v>
      </c>
      <c r="M14" s="9">
        <v>2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  <c r="S14" s="9">
        <v>0</v>
      </c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  <c r="AC14" s="9">
        <v>0</v>
      </c>
      <c r="AD14" s="9"/>
      <c r="AE14" s="9"/>
    </row>
    <row r="15" spans="1:31" ht="45" customHeight="1">
      <c r="A15" s="24" t="s">
        <v>24</v>
      </c>
      <c r="B15" s="9">
        <v>1800</v>
      </c>
      <c r="C15" s="9">
        <v>1800</v>
      </c>
      <c r="D15" s="9">
        <v>0</v>
      </c>
      <c r="E15" s="9">
        <v>0</v>
      </c>
      <c r="F15" s="9">
        <v>0</v>
      </c>
      <c r="G15" s="9">
        <v>0</v>
      </c>
      <c r="H15" s="9">
        <v>12312</v>
      </c>
      <c r="I15" s="9">
        <v>12312</v>
      </c>
      <c r="J15" s="9">
        <v>0</v>
      </c>
      <c r="K15" s="9">
        <v>971</v>
      </c>
      <c r="L15" s="9">
        <v>971</v>
      </c>
      <c r="M15" s="9">
        <v>0</v>
      </c>
      <c r="N15" s="9">
        <v>0</v>
      </c>
      <c r="O15" s="9">
        <v>0</v>
      </c>
      <c r="P15" s="9">
        <v>0</v>
      </c>
      <c r="Q15" s="9">
        <v>4229</v>
      </c>
      <c r="R15" s="9">
        <v>4229</v>
      </c>
      <c r="S15" s="9">
        <v>0</v>
      </c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  <c r="AC15" s="9">
        <v>0</v>
      </c>
      <c r="AD15" s="9"/>
      <c r="AE15" s="9"/>
    </row>
    <row r="16" spans="1:31" ht="45" customHeight="1">
      <c r="A16" s="24" t="s">
        <v>25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246</v>
      </c>
      <c r="L16" s="9">
        <v>246</v>
      </c>
      <c r="M16" s="9">
        <v>0</v>
      </c>
      <c r="N16" s="9">
        <v>0</v>
      </c>
      <c r="O16" s="9">
        <v>0</v>
      </c>
      <c r="P16" s="9"/>
      <c r="Q16" s="9">
        <v>0</v>
      </c>
      <c r="R16" s="9"/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  <c r="AC16" s="9">
        <v>0</v>
      </c>
      <c r="AD16" s="9"/>
      <c r="AE16" s="9"/>
    </row>
    <row r="17" spans="1:31" ht="45" customHeight="1">
      <c r="A17" s="24" t="s">
        <v>26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477</v>
      </c>
      <c r="I17" s="9">
        <v>477</v>
      </c>
      <c r="J17" s="9">
        <v>0</v>
      </c>
      <c r="K17" s="9">
        <v>300</v>
      </c>
      <c r="L17" s="9">
        <v>297</v>
      </c>
      <c r="M17" s="9">
        <v>3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  <c r="AC17" s="9">
        <v>0</v>
      </c>
      <c r="AD17" s="9"/>
      <c r="AE17" s="9"/>
    </row>
    <row r="18" spans="1:31" ht="45" customHeight="1">
      <c r="A18" s="24" t="s">
        <v>27</v>
      </c>
      <c r="B18" s="9">
        <v>4300</v>
      </c>
      <c r="C18" s="9">
        <v>4240</v>
      </c>
      <c r="D18" s="9">
        <v>60</v>
      </c>
      <c r="E18" s="9">
        <v>0</v>
      </c>
      <c r="F18" s="9">
        <v>0</v>
      </c>
      <c r="G18" s="9">
        <v>0</v>
      </c>
      <c r="H18" s="9">
        <v>624</v>
      </c>
      <c r="I18" s="9">
        <v>624</v>
      </c>
      <c r="J18" s="9">
        <v>0</v>
      </c>
      <c r="K18" s="9">
        <v>1400</v>
      </c>
      <c r="L18" s="9">
        <v>1400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  <c r="AC18" s="9">
        <v>0</v>
      </c>
      <c r="AD18" s="9"/>
      <c r="AE18" s="9"/>
    </row>
    <row r="19" spans="1:31" ht="45" customHeight="1">
      <c r="A19" s="24" t="s">
        <v>28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450</v>
      </c>
      <c r="L19" s="9">
        <v>450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  <c r="AC19" s="9">
        <v>0</v>
      </c>
      <c r="AD19" s="9"/>
      <c r="AE19" s="9"/>
    </row>
    <row r="20" spans="1:31" ht="45" customHeight="1">
      <c r="A20" s="24" t="s">
        <v>29</v>
      </c>
      <c r="B20" s="9">
        <v>200</v>
      </c>
      <c r="C20" s="9">
        <v>200</v>
      </c>
      <c r="D20" s="9">
        <v>0</v>
      </c>
      <c r="E20" s="9">
        <v>0</v>
      </c>
      <c r="F20" s="9">
        <v>0</v>
      </c>
      <c r="G20" s="9">
        <v>0</v>
      </c>
      <c r="H20" s="9">
        <v>867</v>
      </c>
      <c r="I20" s="9">
        <v>867</v>
      </c>
      <c r="J20" s="9">
        <v>0</v>
      </c>
      <c r="K20" s="9">
        <v>420</v>
      </c>
      <c r="L20" s="9">
        <v>420</v>
      </c>
      <c r="M20" s="9">
        <v>0</v>
      </c>
      <c r="N20" s="9">
        <v>0</v>
      </c>
      <c r="O20" s="9">
        <v>0</v>
      </c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  <c r="AC20" s="9">
        <v>0</v>
      </c>
      <c r="AD20" s="9"/>
      <c r="AE20" s="9"/>
    </row>
    <row r="21" spans="1:31" ht="45" customHeight="1">
      <c r="A21" s="24" t="s">
        <v>30</v>
      </c>
      <c r="B21" s="9">
        <v>600</v>
      </c>
      <c r="C21" s="9">
        <v>600</v>
      </c>
      <c r="D21" s="9">
        <v>0</v>
      </c>
      <c r="E21" s="9">
        <v>0</v>
      </c>
      <c r="F21" s="9">
        <v>0</v>
      </c>
      <c r="G21" s="9">
        <v>0</v>
      </c>
      <c r="H21" s="9">
        <v>3236</v>
      </c>
      <c r="I21" s="9">
        <v>1389</v>
      </c>
      <c r="J21" s="9">
        <v>1847</v>
      </c>
      <c r="K21" s="9">
        <v>500</v>
      </c>
      <c r="L21" s="9">
        <v>470</v>
      </c>
      <c r="M21" s="9">
        <v>30</v>
      </c>
      <c r="N21" s="9">
        <v>0</v>
      </c>
      <c r="O21" s="9">
        <v>0</v>
      </c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  <c r="AC21" s="9">
        <v>0</v>
      </c>
      <c r="AD21" s="9"/>
      <c r="AE21" s="9"/>
    </row>
    <row r="22" spans="1:31" ht="45" customHeight="1">
      <c r="A22" s="24" t="s">
        <v>31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1033</v>
      </c>
      <c r="I22" s="9">
        <v>1033</v>
      </c>
      <c r="J22" s="9">
        <v>0</v>
      </c>
      <c r="K22" s="9">
        <v>550</v>
      </c>
      <c r="L22" s="9">
        <v>550</v>
      </c>
      <c r="M22" s="9">
        <v>0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  <c r="AC22" s="9">
        <v>0</v>
      </c>
      <c r="AD22" s="9"/>
      <c r="AE22" s="9"/>
    </row>
    <row r="23" spans="1:31" ht="45" customHeight="1">
      <c r="A23" s="24" t="s">
        <v>32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1368</v>
      </c>
      <c r="I23" s="9">
        <v>1368</v>
      </c>
      <c r="J23" s="9">
        <v>0</v>
      </c>
      <c r="K23" s="9">
        <v>380</v>
      </c>
      <c r="L23" s="9">
        <v>380</v>
      </c>
      <c r="M23" s="9">
        <v>0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  <c r="AC23" s="9">
        <v>0</v>
      </c>
      <c r="AD23" s="9"/>
      <c r="AE23" s="9"/>
    </row>
    <row r="24" spans="1:31" ht="45" customHeight="1">
      <c r="A24" s="24" t="s">
        <v>33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700</v>
      </c>
      <c r="L24" s="9">
        <v>686</v>
      </c>
      <c r="M24" s="9">
        <v>14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  <c r="AC24" s="9">
        <v>0</v>
      </c>
      <c r="AD24" s="9"/>
      <c r="AE24" s="9"/>
    </row>
    <row r="25" spans="1:31" ht="45" customHeight="1">
      <c r="A25" s="24" t="s">
        <v>34</v>
      </c>
      <c r="B25" s="9">
        <v>1275</v>
      </c>
      <c r="C25" s="9">
        <v>1275</v>
      </c>
      <c r="D25" s="9">
        <v>0</v>
      </c>
      <c r="E25" s="9">
        <v>0</v>
      </c>
      <c r="F25" s="9">
        <v>0</v>
      </c>
      <c r="G25" s="9">
        <v>0</v>
      </c>
      <c r="H25" s="9">
        <v>520</v>
      </c>
      <c r="I25" s="9">
        <v>364</v>
      </c>
      <c r="J25" s="9">
        <v>156</v>
      </c>
      <c r="K25" s="9">
        <v>1378</v>
      </c>
      <c r="L25" s="9">
        <v>1366</v>
      </c>
      <c r="M25" s="9">
        <v>12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  <c r="AC25" s="9">
        <v>0</v>
      </c>
      <c r="AD25" s="9"/>
      <c r="AE25" s="9"/>
    </row>
    <row r="26" spans="1:31" ht="45" customHeight="1">
      <c r="A26" s="24" t="s">
        <v>35</v>
      </c>
      <c r="B26" s="9">
        <v>1585</v>
      </c>
      <c r="C26" s="9">
        <v>1560</v>
      </c>
      <c r="D26" s="9">
        <v>25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513</v>
      </c>
      <c r="L26" s="9">
        <v>513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  <c r="AC26" s="9">
        <v>0</v>
      </c>
      <c r="AD26" s="9"/>
      <c r="AE26" s="9"/>
    </row>
    <row r="27" spans="1:31" ht="45" customHeight="1">
      <c r="A27" s="24" t="s">
        <v>36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376</v>
      </c>
      <c r="I27" s="9">
        <v>376</v>
      </c>
      <c r="J27" s="9">
        <v>0</v>
      </c>
      <c r="K27" s="9">
        <v>710</v>
      </c>
      <c r="L27" s="9">
        <v>710</v>
      </c>
      <c r="M27" s="9">
        <v>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  <c r="AC27" s="9">
        <v>0</v>
      </c>
      <c r="AD27" s="9"/>
      <c r="AE27" s="9"/>
    </row>
    <row r="28" spans="1:31" ht="45" customHeight="1">
      <c r="A28" s="24" t="s">
        <v>37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158</v>
      </c>
      <c r="L28" s="9">
        <v>158</v>
      </c>
      <c r="M28" s="9">
        <v>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  <c r="AC28" s="9">
        <v>0</v>
      </c>
      <c r="AD28" s="9"/>
      <c r="AE28" s="9"/>
    </row>
    <row r="29" spans="1:31" ht="45" customHeight="1">
      <c r="A29" s="24" t="s">
        <v>38</v>
      </c>
      <c r="B29" s="9">
        <v>420</v>
      </c>
      <c r="C29" s="9">
        <v>420</v>
      </c>
      <c r="D29" s="9">
        <v>0</v>
      </c>
      <c r="E29" s="9">
        <v>0</v>
      </c>
      <c r="F29" s="9">
        <v>0</v>
      </c>
      <c r="G29" s="9">
        <v>0</v>
      </c>
      <c r="H29" s="9">
        <v>3693</v>
      </c>
      <c r="I29" s="9">
        <v>2983</v>
      </c>
      <c r="J29" s="9">
        <v>710</v>
      </c>
      <c r="K29" s="9">
        <v>1262</v>
      </c>
      <c r="L29" s="9">
        <v>1242</v>
      </c>
      <c r="M29" s="9">
        <v>20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  <c r="AC29" s="9">
        <v>0</v>
      </c>
      <c r="AD29" s="9"/>
      <c r="AE29" s="9"/>
    </row>
    <row r="30" spans="1:31" ht="45" customHeight="1">
      <c r="A30" s="24" t="s">
        <v>39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210</v>
      </c>
      <c r="L30" s="9">
        <v>210</v>
      </c>
      <c r="M30" s="9">
        <v>0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  <c r="AC30" s="9">
        <v>0</v>
      </c>
      <c r="AD30" s="9"/>
      <c r="AE30" s="9"/>
    </row>
    <row r="31" spans="1:31" ht="45" customHeight="1">
      <c r="A31" s="24" t="s">
        <v>40</v>
      </c>
      <c r="B31" s="9">
        <v>1020</v>
      </c>
      <c r="C31" s="9">
        <v>1020</v>
      </c>
      <c r="D31" s="9">
        <v>0</v>
      </c>
      <c r="E31" s="9">
        <v>0</v>
      </c>
      <c r="F31" s="9">
        <v>0</v>
      </c>
      <c r="G31" s="9">
        <v>0</v>
      </c>
      <c r="H31" s="9">
        <v>802</v>
      </c>
      <c r="I31" s="9">
        <v>617</v>
      </c>
      <c r="J31" s="9">
        <v>185</v>
      </c>
      <c r="K31" s="9">
        <v>1200</v>
      </c>
      <c r="L31" s="9">
        <v>1175</v>
      </c>
      <c r="M31" s="9">
        <v>25</v>
      </c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  <c r="AC31" s="9">
        <v>0</v>
      </c>
      <c r="AD31" s="9"/>
      <c r="AE31" s="9"/>
    </row>
    <row r="32" spans="1:31" ht="45" customHeight="1">
      <c r="A32" s="24" t="s">
        <v>41</v>
      </c>
      <c r="B32" s="9">
        <v>475</v>
      </c>
      <c r="C32" s="9">
        <v>472</v>
      </c>
      <c r="D32" s="9">
        <v>3</v>
      </c>
      <c r="E32" s="9">
        <v>0</v>
      </c>
      <c r="F32" s="9">
        <v>0</v>
      </c>
      <c r="G32" s="9">
        <v>0</v>
      </c>
      <c r="H32" s="9">
        <v>997</v>
      </c>
      <c r="I32" s="9">
        <v>997</v>
      </c>
      <c r="J32" s="9">
        <v>0</v>
      </c>
      <c r="K32" s="9">
        <v>600</v>
      </c>
      <c r="L32" s="9">
        <v>600</v>
      </c>
      <c r="M32" s="9">
        <v>0</v>
      </c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  <c r="AC32" s="9">
        <v>0</v>
      </c>
      <c r="AD32" s="9"/>
      <c r="AE32" s="9"/>
    </row>
    <row r="33" spans="1:31" ht="45" customHeight="1">
      <c r="A33" s="24" t="s">
        <v>42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207</v>
      </c>
      <c r="I33" s="9">
        <v>207</v>
      </c>
      <c r="J33" s="9">
        <v>0</v>
      </c>
      <c r="K33" s="9">
        <v>0</v>
      </c>
      <c r="L33" s="9"/>
      <c r="M33" s="9"/>
      <c r="N33" s="9">
        <v>0</v>
      </c>
      <c r="O33" s="9"/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  <c r="AC33" s="9">
        <v>0</v>
      </c>
      <c r="AD33" s="9"/>
      <c r="AE33" s="9"/>
    </row>
    <row r="34" spans="1:31" ht="45" customHeight="1">
      <c r="A34" s="24" t="s">
        <v>43</v>
      </c>
      <c r="B34" s="9">
        <v>1800</v>
      </c>
      <c r="C34" s="9">
        <v>1750</v>
      </c>
      <c r="D34" s="9">
        <v>50</v>
      </c>
      <c r="E34" s="9">
        <v>0</v>
      </c>
      <c r="F34" s="9">
        <v>0</v>
      </c>
      <c r="G34" s="9">
        <v>0</v>
      </c>
      <c r="H34" s="9">
        <v>763</v>
      </c>
      <c r="I34" s="9">
        <v>763</v>
      </c>
      <c r="J34" s="9">
        <v>0</v>
      </c>
      <c r="K34" s="9">
        <v>750</v>
      </c>
      <c r="L34" s="9">
        <v>750</v>
      </c>
      <c r="M34" s="9">
        <v>0</v>
      </c>
      <c r="N34" s="9">
        <v>0</v>
      </c>
      <c r="O34" s="9"/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  <c r="AC34" s="9">
        <v>0</v>
      </c>
      <c r="AD34" s="9"/>
      <c r="AE34" s="9"/>
    </row>
    <row r="35" spans="1:31" ht="45" customHeight="1">
      <c r="A35" s="24" t="s">
        <v>44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502</v>
      </c>
      <c r="L35" s="9">
        <v>478</v>
      </c>
      <c r="M35" s="9">
        <v>24</v>
      </c>
      <c r="N35" s="9">
        <v>0</v>
      </c>
      <c r="O35" s="9">
        <v>0</v>
      </c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  <c r="AC35" s="9">
        <v>0</v>
      </c>
      <c r="AD35" s="9"/>
      <c r="AE35" s="9"/>
    </row>
    <row r="36" spans="1:31" ht="45" customHeight="1">
      <c r="A36" s="24" t="s">
        <v>45</v>
      </c>
      <c r="B36" s="9">
        <v>1500</v>
      </c>
      <c r="C36" s="9">
        <v>1500</v>
      </c>
      <c r="D36" s="9">
        <v>0</v>
      </c>
      <c r="E36" s="9">
        <v>0</v>
      </c>
      <c r="F36" s="9">
        <v>0</v>
      </c>
      <c r="G36" s="9">
        <v>0</v>
      </c>
      <c r="H36" s="9">
        <v>853</v>
      </c>
      <c r="I36" s="9">
        <v>837</v>
      </c>
      <c r="J36" s="9">
        <v>16</v>
      </c>
      <c r="K36" s="9">
        <v>685</v>
      </c>
      <c r="L36" s="9">
        <v>685</v>
      </c>
      <c r="M36" s="9">
        <v>0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  <c r="AC36" s="9">
        <v>0</v>
      </c>
      <c r="AD36" s="9"/>
      <c r="AE36" s="9"/>
    </row>
    <row r="37" spans="1:31" ht="45" customHeight="1">
      <c r="A37" s="24" t="s">
        <v>46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201</v>
      </c>
      <c r="I37" s="9">
        <v>16</v>
      </c>
      <c r="J37" s="9">
        <v>185</v>
      </c>
      <c r="K37" s="9">
        <v>789</v>
      </c>
      <c r="L37" s="9">
        <v>786</v>
      </c>
      <c r="M37" s="9">
        <v>3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  <c r="AC37" s="9">
        <v>0</v>
      </c>
      <c r="AD37" s="9"/>
      <c r="AE37" s="9"/>
    </row>
    <row r="38" spans="1:31" ht="45" customHeight="1">
      <c r="A38" s="24" t="s">
        <v>47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350</v>
      </c>
      <c r="L38" s="9">
        <v>350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  <c r="AC38" s="9">
        <v>0</v>
      </c>
      <c r="AD38" s="9"/>
      <c r="AE38" s="9"/>
    </row>
    <row r="39" spans="1:31" ht="45" customHeight="1">
      <c r="A39" s="24" t="s">
        <v>48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1581</v>
      </c>
      <c r="I39" s="9">
        <v>783</v>
      </c>
      <c r="J39" s="9">
        <v>798</v>
      </c>
      <c r="K39" s="9">
        <v>600</v>
      </c>
      <c r="L39" s="9">
        <v>600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  <c r="AC39" s="9">
        <v>0</v>
      </c>
      <c r="AD39" s="9"/>
      <c r="AE39" s="9"/>
    </row>
    <row r="40" spans="1:31" ht="45" customHeight="1">
      <c r="A40" s="24" t="s">
        <v>49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374</v>
      </c>
      <c r="I40" s="9">
        <v>284</v>
      </c>
      <c r="J40" s="9">
        <v>90</v>
      </c>
      <c r="K40" s="9">
        <v>0</v>
      </c>
      <c r="L40" s="9">
        <v>0</v>
      </c>
      <c r="M40" s="9">
        <v>0</v>
      </c>
      <c r="N40" s="9">
        <v>0</v>
      </c>
      <c r="O40" s="9"/>
      <c r="P40" s="9"/>
      <c r="Q40" s="9">
        <v>0</v>
      </c>
      <c r="R40" s="9"/>
      <c r="S40" s="9"/>
      <c r="T40" s="9">
        <v>0</v>
      </c>
      <c r="U40" s="9"/>
      <c r="V40" s="9"/>
      <c r="W40" s="9">
        <v>0</v>
      </c>
      <c r="X40" s="9"/>
      <c r="Y40" s="9"/>
      <c r="Z40" s="9">
        <v>0</v>
      </c>
      <c r="AA40" s="9"/>
      <c r="AB40" s="9"/>
      <c r="AC40" s="9">
        <v>0</v>
      </c>
      <c r="AD40" s="9"/>
      <c r="AE40" s="9"/>
    </row>
    <row r="41" spans="1:31" ht="45" customHeight="1">
      <c r="A41" s="24" t="s">
        <v>50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1685</v>
      </c>
      <c r="I41" s="9">
        <v>1685</v>
      </c>
      <c r="J41" s="9">
        <v>0</v>
      </c>
      <c r="K41" s="9">
        <v>220</v>
      </c>
      <c r="L41" s="9">
        <v>220</v>
      </c>
      <c r="M41" s="9">
        <v>0</v>
      </c>
      <c r="N41" s="9">
        <v>0</v>
      </c>
      <c r="O41" s="9"/>
      <c r="P41" s="9"/>
      <c r="Q41" s="9">
        <v>0</v>
      </c>
      <c r="R41" s="9"/>
      <c r="S41" s="9"/>
      <c r="T41" s="9">
        <v>0</v>
      </c>
      <c r="U41" s="9"/>
      <c r="V41" s="9"/>
      <c r="W41" s="9">
        <v>0</v>
      </c>
      <c r="X41" s="9"/>
      <c r="Y41" s="9"/>
      <c r="Z41" s="9">
        <v>0</v>
      </c>
      <c r="AA41" s="9"/>
      <c r="AB41" s="9"/>
      <c r="AC41" s="9">
        <v>0</v>
      </c>
      <c r="AD41" s="9"/>
      <c r="AE41" s="9"/>
    </row>
    <row r="42" spans="1:31" ht="45" customHeight="1">
      <c r="A42" s="24" t="s">
        <v>51</v>
      </c>
      <c r="B42" s="9">
        <v>2820</v>
      </c>
      <c r="C42" s="9">
        <v>2805</v>
      </c>
      <c r="D42" s="9">
        <v>15</v>
      </c>
      <c r="E42" s="9">
        <v>1371</v>
      </c>
      <c r="F42" s="9">
        <v>1354</v>
      </c>
      <c r="G42" s="9">
        <v>17</v>
      </c>
      <c r="H42" s="9">
        <v>2120</v>
      </c>
      <c r="I42" s="9">
        <v>2120</v>
      </c>
      <c r="J42" s="9">
        <v>0</v>
      </c>
      <c r="K42" s="9">
        <v>1300</v>
      </c>
      <c r="L42" s="9">
        <v>1300</v>
      </c>
      <c r="M42" s="9">
        <v>0</v>
      </c>
      <c r="N42" s="9">
        <v>0</v>
      </c>
      <c r="O42" s="9">
        <v>0</v>
      </c>
      <c r="P42" s="9">
        <v>0</v>
      </c>
      <c r="Q42" s="9">
        <v>1440</v>
      </c>
      <c r="R42" s="9">
        <v>1440</v>
      </c>
      <c r="S42" s="9">
        <v>0</v>
      </c>
      <c r="T42" s="9">
        <v>0</v>
      </c>
      <c r="U42" s="9">
        <v>0</v>
      </c>
      <c r="V42" s="9"/>
      <c r="W42" s="9">
        <v>0</v>
      </c>
      <c r="X42" s="9">
        <v>0</v>
      </c>
      <c r="Y42" s="9"/>
      <c r="Z42" s="9">
        <v>0</v>
      </c>
      <c r="AA42" s="9"/>
      <c r="AB42" s="9"/>
      <c r="AC42" s="9">
        <v>0</v>
      </c>
      <c r="AD42" s="9"/>
      <c r="AE42" s="9"/>
    </row>
    <row r="43" spans="1:31" ht="45" customHeight="1">
      <c r="A43" s="24" t="s">
        <v>52</v>
      </c>
      <c r="B43" s="9">
        <v>1200</v>
      </c>
      <c r="C43" s="9">
        <v>1200</v>
      </c>
      <c r="D43" s="9">
        <v>0</v>
      </c>
      <c r="E43" s="9">
        <v>1050</v>
      </c>
      <c r="F43" s="9">
        <v>1050</v>
      </c>
      <c r="G43" s="9">
        <v>0</v>
      </c>
      <c r="H43" s="9">
        <v>1445</v>
      </c>
      <c r="I43" s="9">
        <v>1445</v>
      </c>
      <c r="J43" s="9">
        <v>0</v>
      </c>
      <c r="K43" s="9">
        <v>150</v>
      </c>
      <c r="L43" s="9">
        <v>150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  <c r="AC43" s="9">
        <v>0</v>
      </c>
      <c r="AD43" s="9"/>
      <c r="AE43" s="9"/>
    </row>
    <row r="44" spans="1:31" ht="45" customHeight="1">
      <c r="A44" s="24" t="s">
        <v>53</v>
      </c>
      <c r="B44" s="9">
        <v>1000</v>
      </c>
      <c r="C44" s="9">
        <v>0</v>
      </c>
      <c r="D44" s="9">
        <v>1000</v>
      </c>
      <c r="E44" s="9">
        <v>0</v>
      </c>
      <c r="F44" s="9">
        <v>0</v>
      </c>
      <c r="G44" s="9">
        <v>0</v>
      </c>
      <c r="H44" s="9">
        <v>1816</v>
      </c>
      <c r="I44" s="9">
        <v>0</v>
      </c>
      <c r="J44" s="9">
        <v>1816</v>
      </c>
      <c r="K44" s="9">
        <v>500</v>
      </c>
      <c r="L44" s="9">
        <v>0</v>
      </c>
      <c r="M44" s="9">
        <v>500</v>
      </c>
      <c r="N44" s="9">
        <v>0</v>
      </c>
      <c r="O44" s="9">
        <v>0</v>
      </c>
      <c r="P44" s="9"/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  <c r="AC44" s="9">
        <v>0</v>
      </c>
      <c r="AD44" s="9"/>
      <c r="AE44" s="9"/>
    </row>
    <row r="45" spans="1:31" ht="45" customHeight="1">
      <c r="A45" s="24" t="s">
        <v>54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5708</v>
      </c>
      <c r="I45" s="9">
        <v>4748</v>
      </c>
      <c r="J45" s="9">
        <v>960</v>
      </c>
      <c r="K45" s="9">
        <v>1601</v>
      </c>
      <c r="L45" s="9">
        <v>1572</v>
      </c>
      <c r="M45" s="9">
        <v>29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  <c r="AC45" s="9">
        <v>0</v>
      </c>
      <c r="AD45" s="9"/>
      <c r="AE45" s="9"/>
    </row>
    <row r="46" spans="1:31" ht="45" customHeight="1">
      <c r="A46" s="24" t="s">
        <v>55</v>
      </c>
      <c r="B46" s="9">
        <v>3962</v>
      </c>
      <c r="C46" s="9">
        <v>3962</v>
      </c>
      <c r="D46" s="9">
        <v>0</v>
      </c>
      <c r="E46" s="9">
        <v>0</v>
      </c>
      <c r="F46" s="9">
        <v>0</v>
      </c>
      <c r="G46" s="9">
        <v>0</v>
      </c>
      <c r="H46" s="9">
        <v>1756</v>
      </c>
      <c r="I46" s="9">
        <v>1756</v>
      </c>
      <c r="J46" s="9">
        <v>0</v>
      </c>
      <c r="K46" s="9">
        <v>2500</v>
      </c>
      <c r="L46" s="9">
        <v>2500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/>
      <c r="S46" s="9"/>
      <c r="T46" s="9">
        <v>0</v>
      </c>
      <c r="U46" s="9"/>
      <c r="V46" s="9"/>
      <c r="W46" s="9">
        <v>0</v>
      </c>
      <c r="X46" s="9"/>
      <c r="Y46" s="9"/>
      <c r="Z46" s="9">
        <v>0</v>
      </c>
      <c r="AA46" s="9"/>
      <c r="AB46" s="9"/>
      <c r="AC46" s="9">
        <v>0</v>
      </c>
      <c r="AD46" s="9"/>
      <c r="AE46" s="9"/>
    </row>
    <row r="47" spans="1:31" ht="45" customHeight="1">
      <c r="A47" s="24" t="s">
        <v>56</v>
      </c>
      <c r="B47" s="9">
        <v>0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884</v>
      </c>
      <c r="I47" s="9">
        <v>884</v>
      </c>
      <c r="J47" s="9">
        <v>0</v>
      </c>
      <c r="K47" s="9">
        <v>982</v>
      </c>
      <c r="L47" s="9">
        <v>982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/>
      <c r="S47" s="9"/>
      <c r="T47" s="9">
        <v>0</v>
      </c>
      <c r="U47" s="9"/>
      <c r="V47" s="9"/>
      <c r="W47" s="9">
        <v>0</v>
      </c>
      <c r="X47" s="9"/>
      <c r="Y47" s="9"/>
      <c r="Z47" s="9">
        <v>0</v>
      </c>
      <c r="AA47" s="9"/>
      <c r="AB47" s="9"/>
      <c r="AC47" s="9">
        <v>0</v>
      </c>
      <c r="AD47" s="9"/>
      <c r="AE47" s="9"/>
    </row>
    <row r="48" spans="1:31" ht="45" customHeight="1">
      <c r="A48" s="24" t="s">
        <v>57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3237</v>
      </c>
      <c r="I48" s="9">
        <v>3237</v>
      </c>
      <c r="J48" s="9">
        <v>0</v>
      </c>
      <c r="K48" s="9">
        <v>2529</v>
      </c>
      <c r="L48" s="9">
        <v>2529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/>
      <c r="AB48" s="9"/>
      <c r="AC48" s="9">
        <v>0</v>
      </c>
      <c r="AD48" s="9"/>
      <c r="AE48" s="9"/>
    </row>
    <row r="49" spans="1:31" ht="45" customHeight="1">
      <c r="A49" s="24" t="s">
        <v>101</v>
      </c>
      <c r="B49" s="9">
        <v>6500</v>
      </c>
      <c r="C49" s="9">
        <v>6500</v>
      </c>
      <c r="D49" s="9">
        <v>0</v>
      </c>
      <c r="E49" s="9">
        <v>800</v>
      </c>
      <c r="F49" s="9">
        <v>800</v>
      </c>
      <c r="G49" s="9">
        <v>0</v>
      </c>
      <c r="H49" s="9">
        <v>6073</v>
      </c>
      <c r="I49" s="9">
        <v>6073</v>
      </c>
      <c r="J49" s="9">
        <v>0</v>
      </c>
      <c r="K49" s="9">
        <v>1594</v>
      </c>
      <c r="L49" s="9">
        <v>1594</v>
      </c>
      <c r="M49" s="9">
        <v>0</v>
      </c>
      <c r="N49" s="9">
        <v>0</v>
      </c>
      <c r="O49" s="9">
        <v>0</v>
      </c>
      <c r="P49" s="9">
        <v>0</v>
      </c>
      <c r="Q49" s="9">
        <v>165</v>
      </c>
      <c r="R49" s="9">
        <v>165</v>
      </c>
      <c r="S49" s="9">
        <v>0</v>
      </c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9">
        <v>0</v>
      </c>
      <c r="AD49" s="9"/>
      <c r="AE49" s="9"/>
    </row>
    <row r="50" spans="1:31" ht="45" customHeight="1">
      <c r="A50" s="24" t="s">
        <v>59</v>
      </c>
      <c r="B50" s="9">
        <v>1980</v>
      </c>
      <c r="C50" s="9">
        <v>1980</v>
      </c>
      <c r="D50" s="9">
        <v>0</v>
      </c>
      <c r="E50" s="9">
        <v>2184</v>
      </c>
      <c r="F50" s="9">
        <v>2184</v>
      </c>
      <c r="G50" s="9">
        <v>0</v>
      </c>
      <c r="H50" s="9">
        <v>7099</v>
      </c>
      <c r="I50" s="9">
        <v>7099</v>
      </c>
      <c r="J50" s="9">
        <v>0</v>
      </c>
      <c r="K50" s="9">
        <v>984</v>
      </c>
      <c r="L50" s="9">
        <v>984</v>
      </c>
      <c r="M50" s="9">
        <v>0</v>
      </c>
      <c r="N50" s="9">
        <v>0</v>
      </c>
      <c r="O50" s="9">
        <v>0</v>
      </c>
      <c r="P50" s="9">
        <v>0</v>
      </c>
      <c r="Q50" s="9">
        <v>217</v>
      </c>
      <c r="R50" s="9">
        <v>217</v>
      </c>
      <c r="S50" s="9">
        <v>0</v>
      </c>
      <c r="T50" s="9">
        <v>0</v>
      </c>
      <c r="U50" s="9"/>
      <c r="V50" s="9"/>
      <c r="W50" s="9">
        <v>0</v>
      </c>
      <c r="X50" s="9"/>
      <c r="Y50" s="9"/>
      <c r="Z50" s="9">
        <v>0</v>
      </c>
      <c r="AA50" s="9"/>
      <c r="AB50" s="9"/>
      <c r="AC50" s="9">
        <v>0</v>
      </c>
      <c r="AD50" s="9"/>
      <c r="AE50" s="9"/>
    </row>
    <row r="51" spans="1:31" ht="45" customHeight="1">
      <c r="A51" s="24" t="s">
        <v>60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7212</v>
      </c>
      <c r="I51" s="9">
        <v>7212</v>
      </c>
      <c r="J51" s="9">
        <v>0</v>
      </c>
      <c r="K51" s="9">
        <v>2252</v>
      </c>
      <c r="L51" s="9">
        <v>2252</v>
      </c>
      <c r="M51" s="9">
        <v>0</v>
      </c>
      <c r="N51" s="9">
        <v>0</v>
      </c>
      <c r="O51" s="9"/>
      <c r="P51" s="9"/>
      <c r="Q51" s="9">
        <v>0</v>
      </c>
      <c r="R51" s="9"/>
      <c r="S51" s="9"/>
      <c r="T51" s="9">
        <v>0</v>
      </c>
      <c r="U51" s="9"/>
      <c r="V51" s="9"/>
      <c r="W51" s="9">
        <v>0</v>
      </c>
      <c r="X51" s="9"/>
      <c r="Y51" s="9"/>
      <c r="Z51" s="9">
        <v>0</v>
      </c>
      <c r="AA51" s="9"/>
      <c r="AB51" s="9"/>
      <c r="AC51" s="9">
        <v>0</v>
      </c>
      <c r="AD51" s="9"/>
      <c r="AE51" s="9"/>
    </row>
    <row r="52" spans="1:31" s="17" customFormat="1" ht="45" customHeight="1">
      <c r="A52" s="24" t="s">
        <v>61</v>
      </c>
      <c r="B52" s="9">
        <v>0</v>
      </c>
      <c r="C52" s="9">
        <v>0</v>
      </c>
      <c r="D52" s="9">
        <v>0</v>
      </c>
      <c r="E52" s="9">
        <v>610</v>
      </c>
      <c r="F52" s="9">
        <v>610</v>
      </c>
      <c r="G52" s="9">
        <v>0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/>
      <c r="AB52" s="9"/>
      <c r="AC52" s="9">
        <v>4300</v>
      </c>
      <c r="AD52" s="9">
        <v>4300</v>
      </c>
      <c r="AE52" s="9"/>
    </row>
    <row r="53" spans="1:31" ht="45" customHeight="1">
      <c r="A53" s="24" t="s">
        <v>62</v>
      </c>
      <c r="B53" s="9">
        <v>1500</v>
      </c>
      <c r="C53" s="9">
        <v>1500</v>
      </c>
      <c r="D53" s="9">
        <v>0</v>
      </c>
      <c r="E53" s="9">
        <v>1000</v>
      </c>
      <c r="F53" s="9">
        <v>1000</v>
      </c>
      <c r="G53" s="9">
        <v>0</v>
      </c>
      <c r="H53" s="9">
        <v>4755</v>
      </c>
      <c r="I53" s="9">
        <v>4755</v>
      </c>
      <c r="J53" s="9">
        <v>0</v>
      </c>
      <c r="K53" s="9">
        <v>2072</v>
      </c>
      <c r="L53" s="9">
        <v>2072</v>
      </c>
      <c r="M53" s="9">
        <v>0</v>
      </c>
      <c r="N53" s="9">
        <v>0</v>
      </c>
      <c r="O53" s="9">
        <v>0</v>
      </c>
      <c r="P53" s="9">
        <v>0</v>
      </c>
      <c r="Q53" s="9">
        <v>270</v>
      </c>
      <c r="R53" s="9">
        <v>270</v>
      </c>
      <c r="S53" s="9">
        <v>0</v>
      </c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  <c r="AC53" s="9">
        <v>0</v>
      </c>
      <c r="AD53" s="9"/>
      <c r="AE53" s="9"/>
    </row>
    <row r="54" spans="1:31" ht="45" customHeight="1">
      <c r="A54" s="24" t="s">
        <v>63</v>
      </c>
      <c r="B54" s="9">
        <v>1100</v>
      </c>
      <c r="C54" s="9">
        <v>1100</v>
      </c>
      <c r="D54" s="9">
        <v>0</v>
      </c>
      <c r="E54" s="9">
        <v>0</v>
      </c>
      <c r="F54" s="9">
        <v>0</v>
      </c>
      <c r="G54" s="9">
        <v>0</v>
      </c>
      <c r="H54" s="9">
        <v>3956</v>
      </c>
      <c r="I54" s="9">
        <v>3956</v>
      </c>
      <c r="J54" s="9">
        <v>0</v>
      </c>
      <c r="K54" s="9">
        <v>989</v>
      </c>
      <c r="L54" s="9">
        <v>989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/>
      <c r="S54" s="9"/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  <c r="AC54" s="9">
        <v>0</v>
      </c>
      <c r="AD54" s="9"/>
      <c r="AE54" s="9"/>
    </row>
    <row r="55" spans="1:31" ht="45" customHeight="1">
      <c r="A55" s="24" t="s">
        <v>64</v>
      </c>
      <c r="B55" s="9">
        <v>2383</v>
      </c>
      <c r="C55" s="9">
        <v>2383</v>
      </c>
      <c r="D55" s="9">
        <v>0</v>
      </c>
      <c r="E55" s="9">
        <v>0</v>
      </c>
      <c r="F55" s="9">
        <v>0</v>
      </c>
      <c r="G55" s="9">
        <v>0</v>
      </c>
      <c r="H55" s="9">
        <v>2594</v>
      </c>
      <c r="I55" s="9">
        <v>2594</v>
      </c>
      <c r="J55" s="9">
        <v>0</v>
      </c>
      <c r="K55" s="9">
        <v>950</v>
      </c>
      <c r="L55" s="9">
        <v>950</v>
      </c>
      <c r="M55" s="9">
        <v>0</v>
      </c>
      <c r="N55" s="9">
        <v>0</v>
      </c>
      <c r="O55" s="9">
        <v>0</v>
      </c>
      <c r="P55" s="9">
        <v>0</v>
      </c>
      <c r="Q55" s="9">
        <v>2031</v>
      </c>
      <c r="R55" s="9">
        <v>2031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  <c r="AC55" s="9">
        <v>0</v>
      </c>
      <c r="AD55" s="9"/>
      <c r="AE55" s="9"/>
    </row>
    <row r="56" spans="1:31" ht="45" customHeight="1">
      <c r="A56" s="24" t="s">
        <v>65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5138</v>
      </c>
      <c r="I56" s="9">
        <v>0</v>
      </c>
      <c r="J56" s="9">
        <v>5138</v>
      </c>
      <c r="K56" s="9">
        <v>500</v>
      </c>
      <c r="L56" s="9">
        <v>0</v>
      </c>
      <c r="M56" s="9">
        <v>500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  <c r="AC56" s="9">
        <v>0</v>
      </c>
      <c r="AD56" s="9"/>
      <c r="AE56" s="9"/>
    </row>
    <row r="57" spans="1:31" ht="45" customHeight="1">
      <c r="A57" s="24" t="s">
        <v>66</v>
      </c>
      <c r="B57" s="9">
        <v>1304</v>
      </c>
      <c r="C57" s="9">
        <v>0</v>
      </c>
      <c r="D57" s="9">
        <v>1304</v>
      </c>
      <c r="E57" s="9">
        <v>0</v>
      </c>
      <c r="F57" s="9">
        <v>0</v>
      </c>
      <c r="G57" s="9">
        <v>0</v>
      </c>
      <c r="H57" s="9">
        <v>6222</v>
      </c>
      <c r="I57" s="9">
        <v>0</v>
      </c>
      <c r="J57" s="9">
        <v>6222</v>
      </c>
      <c r="K57" s="9">
        <v>300</v>
      </c>
      <c r="L57" s="9">
        <v>0</v>
      </c>
      <c r="M57" s="9">
        <v>300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  <c r="AC57" s="9">
        <v>0</v>
      </c>
      <c r="AD57" s="9"/>
      <c r="AE57" s="9"/>
    </row>
    <row r="58" spans="1:31" ht="45" customHeight="1">
      <c r="A58" s="24" t="s">
        <v>67</v>
      </c>
      <c r="B58" s="9">
        <v>7116</v>
      </c>
      <c r="C58" s="9">
        <v>7116</v>
      </c>
      <c r="D58" s="9">
        <v>0</v>
      </c>
      <c r="E58" s="9">
        <v>3500</v>
      </c>
      <c r="F58" s="9">
        <v>3500</v>
      </c>
      <c r="G58" s="9">
        <v>0</v>
      </c>
      <c r="H58" s="9">
        <v>11536</v>
      </c>
      <c r="I58" s="9">
        <v>10799</v>
      </c>
      <c r="J58" s="9">
        <v>737</v>
      </c>
      <c r="K58" s="9">
        <v>5600</v>
      </c>
      <c r="L58" s="9">
        <v>5522</v>
      </c>
      <c r="M58" s="9">
        <v>78</v>
      </c>
      <c r="N58" s="9">
        <v>0</v>
      </c>
      <c r="O58" s="9">
        <v>0</v>
      </c>
      <c r="P58" s="9">
        <v>0</v>
      </c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  <c r="AC58" s="9">
        <v>0</v>
      </c>
      <c r="AD58" s="9"/>
      <c r="AE58" s="9"/>
    </row>
    <row r="59" spans="1:31" ht="45" customHeight="1">
      <c r="A59" s="24" t="s">
        <v>68</v>
      </c>
      <c r="B59" s="9">
        <v>3431</v>
      </c>
      <c r="C59" s="9">
        <v>3431</v>
      </c>
      <c r="D59" s="9">
        <v>0</v>
      </c>
      <c r="E59" s="9">
        <v>904</v>
      </c>
      <c r="F59" s="9">
        <v>904</v>
      </c>
      <c r="G59" s="9">
        <v>0</v>
      </c>
      <c r="H59" s="9">
        <v>8165</v>
      </c>
      <c r="I59" s="9">
        <v>8165</v>
      </c>
      <c r="J59" s="9">
        <v>0</v>
      </c>
      <c r="K59" s="9">
        <v>2960</v>
      </c>
      <c r="L59" s="9">
        <v>2960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  <c r="AC59" s="9">
        <v>0</v>
      </c>
      <c r="AD59" s="9"/>
      <c r="AE59" s="9"/>
    </row>
    <row r="60" spans="1:31" ht="45" customHeight="1">
      <c r="A60" s="24" t="s">
        <v>69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5097</v>
      </c>
      <c r="I60" s="9">
        <v>4674</v>
      </c>
      <c r="J60" s="9">
        <v>423</v>
      </c>
      <c r="K60" s="9">
        <v>3294</v>
      </c>
      <c r="L60" s="9">
        <v>3000</v>
      </c>
      <c r="M60" s="9">
        <v>294</v>
      </c>
      <c r="N60" s="9">
        <v>0</v>
      </c>
      <c r="O60" s="9">
        <v>0</v>
      </c>
      <c r="P60" s="9"/>
      <c r="Q60" s="9">
        <v>0</v>
      </c>
      <c r="R60" s="9"/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  <c r="AC60" s="9">
        <v>0</v>
      </c>
      <c r="AD60" s="9"/>
      <c r="AE60" s="9"/>
    </row>
    <row r="61" spans="1:31" ht="45" customHeight="1">
      <c r="A61" s="24" t="s">
        <v>70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8265</v>
      </c>
      <c r="I61" s="9">
        <v>7349</v>
      </c>
      <c r="J61" s="9">
        <v>916</v>
      </c>
      <c r="K61" s="9">
        <v>1860</v>
      </c>
      <c r="L61" s="9">
        <v>1850</v>
      </c>
      <c r="M61" s="9">
        <v>10</v>
      </c>
      <c r="N61" s="9">
        <v>0</v>
      </c>
      <c r="O61" s="9">
        <v>0</v>
      </c>
      <c r="P61" s="9">
        <v>0</v>
      </c>
      <c r="Q61" s="9">
        <v>0</v>
      </c>
      <c r="R61" s="9"/>
      <c r="S61" s="9"/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  <c r="AC61" s="9">
        <v>0</v>
      </c>
      <c r="AD61" s="9"/>
      <c r="AE61" s="9"/>
    </row>
    <row r="62" spans="1:31" ht="45" customHeight="1">
      <c r="A62" s="24" t="s">
        <v>71</v>
      </c>
      <c r="B62" s="9">
        <v>4500</v>
      </c>
      <c r="C62" s="9">
        <v>4500</v>
      </c>
      <c r="D62" s="9">
        <v>0</v>
      </c>
      <c r="E62" s="9">
        <v>5200</v>
      </c>
      <c r="F62" s="9">
        <v>5200</v>
      </c>
      <c r="G62" s="9">
        <v>0</v>
      </c>
      <c r="H62" s="9">
        <v>5489</v>
      </c>
      <c r="I62" s="9">
        <v>5489</v>
      </c>
      <c r="J62" s="9">
        <v>0</v>
      </c>
      <c r="K62" s="9">
        <v>3850</v>
      </c>
      <c r="L62" s="9">
        <v>3850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/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  <c r="AC62" s="9">
        <v>0</v>
      </c>
      <c r="AD62" s="9"/>
      <c r="AE62" s="9"/>
    </row>
    <row r="63" spans="1:31" s="17" customFormat="1" ht="45" customHeight="1">
      <c r="A63" s="24" t="s">
        <v>72</v>
      </c>
      <c r="B63" s="9">
        <v>15760</v>
      </c>
      <c r="C63" s="9">
        <v>15760</v>
      </c>
      <c r="D63" s="9">
        <v>0</v>
      </c>
      <c r="E63" s="9">
        <v>9840</v>
      </c>
      <c r="F63" s="9">
        <v>9840</v>
      </c>
      <c r="G63" s="9">
        <v>0</v>
      </c>
      <c r="H63" s="9">
        <v>10251</v>
      </c>
      <c r="I63" s="9">
        <v>10251</v>
      </c>
      <c r="J63" s="9">
        <v>0</v>
      </c>
      <c r="K63" s="9">
        <v>3700</v>
      </c>
      <c r="L63" s="9">
        <v>3700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  <c r="AC63" s="9">
        <v>0</v>
      </c>
      <c r="AD63" s="9"/>
      <c r="AE63" s="9"/>
    </row>
    <row r="64" spans="1:31" s="17" customFormat="1" ht="45" customHeight="1">
      <c r="A64" s="24" t="s">
        <v>73</v>
      </c>
      <c r="B64" s="9">
        <v>2200</v>
      </c>
      <c r="C64" s="9">
        <v>0</v>
      </c>
      <c r="D64" s="9">
        <v>2200</v>
      </c>
      <c r="E64" s="9">
        <v>0</v>
      </c>
      <c r="F64" s="9">
        <v>0</v>
      </c>
      <c r="G64" s="9">
        <v>0</v>
      </c>
      <c r="H64" s="9">
        <v>5172</v>
      </c>
      <c r="I64" s="9">
        <v>0</v>
      </c>
      <c r="J64" s="9">
        <v>5172</v>
      </c>
      <c r="K64" s="9">
        <v>830</v>
      </c>
      <c r="L64" s="9">
        <v>0</v>
      </c>
      <c r="M64" s="9">
        <v>830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/>
      <c r="V64" s="9"/>
      <c r="W64" s="9">
        <v>0</v>
      </c>
      <c r="X64" s="9"/>
      <c r="Y64" s="9"/>
      <c r="Z64" s="9">
        <v>0</v>
      </c>
      <c r="AA64" s="9"/>
      <c r="AB64" s="9"/>
      <c r="AC64" s="9">
        <v>0</v>
      </c>
      <c r="AD64" s="9"/>
      <c r="AE64" s="9"/>
    </row>
    <row r="65" spans="1:31" ht="45" customHeight="1">
      <c r="A65" s="24" t="s">
        <v>74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994</v>
      </c>
      <c r="I65" s="9">
        <v>0</v>
      </c>
      <c r="J65" s="9">
        <v>994</v>
      </c>
      <c r="K65" s="9">
        <v>550</v>
      </c>
      <c r="L65" s="9">
        <v>0</v>
      </c>
      <c r="M65" s="9">
        <v>550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/>
      <c r="V65" s="9"/>
      <c r="W65" s="9">
        <v>0</v>
      </c>
      <c r="X65" s="9"/>
      <c r="Y65" s="9"/>
      <c r="Z65" s="9">
        <v>0</v>
      </c>
      <c r="AA65" s="9"/>
      <c r="AB65" s="9"/>
      <c r="AC65" s="9">
        <v>0</v>
      </c>
      <c r="AD65" s="9"/>
      <c r="AE65" s="9"/>
    </row>
    <row r="66" spans="1:31" ht="45" customHeight="1">
      <c r="A66" s="24" t="s">
        <v>75</v>
      </c>
      <c r="B66" s="9">
        <v>4700</v>
      </c>
      <c r="C66" s="9">
        <v>4700</v>
      </c>
      <c r="D66" s="9">
        <v>0</v>
      </c>
      <c r="E66" s="9">
        <v>0</v>
      </c>
      <c r="F66" s="9">
        <v>0</v>
      </c>
      <c r="G66" s="9">
        <v>0</v>
      </c>
      <c r="H66" s="9">
        <v>10655</v>
      </c>
      <c r="I66" s="9">
        <v>10655</v>
      </c>
      <c r="J66" s="9">
        <v>0</v>
      </c>
      <c r="K66" s="9">
        <v>1800</v>
      </c>
      <c r="L66" s="9">
        <v>1800</v>
      </c>
      <c r="M66" s="9">
        <v>0</v>
      </c>
      <c r="N66" s="9">
        <v>0</v>
      </c>
      <c r="O66" s="9">
        <v>0</v>
      </c>
      <c r="P66" s="9">
        <v>0</v>
      </c>
      <c r="Q66" s="9">
        <v>800</v>
      </c>
      <c r="R66" s="9">
        <v>800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979</v>
      </c>
      <c r="AA66" s="9">
        <v>979</v>
      </c>
      <c r="AB66" s="9"/>
      <c r="AC66" s="9">
        <v>2500</v>
      </c>
      <c r="AD66" s="9">
        <v>2500</v>
      </c>
      <c r="AE66" s="9">
        <v>0</v>
      </c>
    </row>
    <row r="67" spans="1:31" ht="45" customHeight="1">
      <c r="A67" s="24" t="s">
        <v>76</v>
      </c>
      <c r="B67" s="9">
        <v>1469</v>
      </c>
      <c r="C67" s="9">
        <v>1469</v>
      </c>
      <c r="D67" s="9">
        <v>0</v>
      </c>
      <c r="E67" s="9">
        <v>546</v>
      </c>
      <c r="F67" s="9">
        <v>546</v>
      </c>
      <c r="G67" s="9">
        <v>0</v>
      </c>
      <c r="H67" s="9">
        <v>3552</v>
      </c>
      <c r="I67" s="9">
        <v>2896</v>
      </c>
      <c r="J67" s="9">
        <v>656</v>
      </c>
      <c r="K67" s="9">
        <v>1540</v>
      </c>
      <c r="L67" s="9">
        <v>1540</v>
      </c>
      <c r="M67" s="9">
        <v>0</v>
      </c>
      <c r="N67" s="9">
        <v>0</v>
      </c>
      <c r="O67" s="9">
        <v>0</v>
      </c>
      <c r="P67" s="9">
        <v>0</v>
      </c>
      <c r="Q67" s="9">
        <v>1500</v>
      </c>
      <c r="R67" s="9">
        <v>1500</v>
      </c>
      <c r="S67" s="9">
        <v>0</v>
      </c>
      <c r="T67" s="9">
        <v>0</v>
      </c>
      <c r="U67" s="9"/>
      <c r="V67" s="9"/>
      <c r="W67" s="9">
        <v>0</v>
      </c>
      <c r="X67" s="9"/>
      <c r="Y67" s="9"/>
      <c r="Z67" s="9">
        <v>0</v>
      </c>
      <c r="AA67" s="9"/>
      <c r="AB67" s="9"/>
      <c r="AC67" s="9">
        <v>0</v>
      </c>
      <c r="AD67" s="9"/>
      <c r="AE67" s="9"/>
    </row>
    <row r="68" spans="1:31" ht="45" customHeight="1">
      <c r="A68" s="24" t="s">
        <v>77</v>
      </c>
      <c r="B68" s="9">
        <v>1500</v>
      </c>
      <c r="C68" s="9">
        <v>0</v>
      </c>
      <c r="D68" s="9">
        <v>1500</v>
      </c>
      <c r="E68" s="9">
        <v>2000</v>
      </c>
      <c r="F68" s="9">
        <v>0</v>
      </c>
      <c r="G68" s="9">
        <v>2000</v>
      </c>
      <c r="H68" s="9">
        <v>3769</v>
      </c>
      <c r="I68" s="9">
        <v>0</v>
      </c>
      <c r="J68" s="9">
        <v>3769</v>
      </c>
      <c r="K68" s="9">
        <v>60</v>
      </c>
      <c r="L68" s="9">
        <v>0</v>
      </c>
      <c r="M68" s="9">
        <v>60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/>
      <c r="W68" s="9">
        <v>0</v>
      </c>
      <c r="X68" s="9">
        <v>0</v>
      </c>
      <c r="Y68" s="9"/>
      <c r="Z68" s="9">
        <v>0</v>
      </c>
      <c r="AA68" s="9"/>
      <c r="AB68" s="9"/>
      <c r="AC68" s="9">
        <v>0</v>
      </c>
      <c r="AD68" s="9"/>
      <c r="AE68" s="9"/>
    </row>
    <row r="69" spans="1:31" ht="45" customHeight="1">
      <c r="A69" s="24" t="s">
        <v>78</v>
      </c>
      <c r="B69" s="9">
        <v>18741</v>
      </c>
      <c r="C69" s="9">
        <v>18741</v>
      </c>
      <c r="D69" s="9">
        <v>0</v>
      </c>
      <c r="E69" s="9">
        <v>7966</v>
      </c>
      <c r="F69" s="9">
        <v>7966</v>
      </c>
      <c r="G69" s="9">
        <v>0</v>
      </c>
      <c r="H69" s="9">
        <v>9348</v>
      </c>
      <c r="I69" s="9">
        <v>9348</v>
      </c>
      <c r="J69" s="9">
        <v>0</v>
      </c>
      <c r="K69" s="9">
        <v>7000</v>
      </c>
      <c r="L69" s="9">
        <v>7000</v>
      </c>
      <c r="M69" s="9">
        <v>0</v>
      </c>
      <c r="N69" s="9">
        <v>1322</v>
      </c>
      <c r="O69" s="9">
        <v>1322</v>
      </c>
      <c r="P69" s="9">
        <v>0</v>
      </c>
      <c r="Q69" s="9">
        <v>5416</v>
      </c>
      <c r="R69" s="9">
        <v>5416</v>
      </c>
      <c r="S69" s="9">
        <v>0</v>
      </c>
      <c r="T69" s="9">
        <v>0</v>
      </c>
      <c r="U69" s="9">
        <v>0</v>
      </c>
      <c r="V69" s="9"/>
      <c r="W69" s="9">
        <v>0</v>
      </c>
      <c r="X69" s="9">
        <v>0</v>
      </c>
      <c r="Y69" s="9"/>
      <c r="Z69" s="9">
        <v>0</v>
      </c>
      <c r="AA69" s="9"/>
      <c r="AB69" s="9"/>
      <c r="AC69" s="9">
        <v>0</v>
      </c>
      <c r="AD69" s="9"/>
      <c r="AE69" s="9"/>
    </row>
    <row r="70" spans="1:31" ht="45" customHeight="1">
      <c r="A70" s="24" t="s">
        <v>79</v>
      </c>
      <c r="B70" s="9">
        <v>0</v>
      </c>
      <c r="C70" s="9">
        <v>0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0</v>
      </c>
      <c r="V70" s="9">
        <v>0</v>
      </c>
      <c r="W70" s="9">
        <v>0</v>
      </c>
      <c r="X70" s="9">
        <v>0</v>
      </c>
      <c r="Y70" s="9">
        <v>0</v>
      </c>
      <c r="Z70" s="9">
        <v>0</v>
      </c>
      <c r="AA70" s="9"/>
      <c r="AB70" s="9"/>
      <c r="AC70" s="9">
        <v>0</v>
      </c>
      <c r="AD70" s="9"/>
      <c r="AE70" s="9"/>
    </row>
    <row r="71" spans="1:31" ht="54" customHeight="1">
      <c r="A71" s="24" t="s">
        <v>80</v>
      </c>
      <c r="B71" s="9">
        <v>3443</v>
      </c>
      <c r="C71" s="9">
        <v>3443</v>
      </c>
      <c r="D71" s="9">
        <v>0</v>
      </c>
      <c r="E71" s="9">
        <v>0</v>
      </c>
      <c r="F71" s="9">
        <v>0</v>
      </c>
      <c r="G71" s="9">
        <v>0</v>
      </c>
      <c r="H71" s="9">
        <v>1658</v>
      </c>
      <c r="I71" s="9">
        <v>1658</v>
      </c>
      <c r="J71" s="9">
        <v>0</v>
      </c>
      <c r="K71" s="9">
        <v>600</v>
      </c>
      <c r="L71" s="9">
        <v>600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0</v>
      </c>
      <c r="U71" s="9">
        <v>0</v>
      </c>
      <c r="V71" s="9"/>
      <c r="W71" s="9">
        <v>0</v>
      </c>
      <c r="X71" s="9"/>
      <c r="Y71" s="9"/>
      <c r="Z71" s="9">
        <v>0</v>
      </c>
      <c r="AA71" s="9"/>
      <c r="AB71" s="9"/>
      <c r="AC71" s="9">
        <v>0</v>
      </c>
      <c r="AD71" s="9"/>
      <c r="AE71" s="9"/>
    </row>
    <row r="72" spans="1:31" ht="121.5" customHeight="1">
      <c r="A72" s="24" t="s">
        <v>81</v>
      </c>
      <c r="B72" s="9">
        <v>1200</v>
      </c>
      <c r="C72" s="9">
        <v>1190</v>
      </c>
      <c r="D72" s="9">
        <v>10</v>
      </c>
      <c r="E72" s="9">
        <v>1400</v>
      </c>
      <c r="F72" s="9">
        <v>1360</v>
      </c>
      <c r="G72" s="9">
        <v>40</v>
      </c>
      <c r="H72" s="9">
        <v>1915</v>
      </c>
      <c r="I72" s="9">
        <v>1915</v>
      </c>
      <c r="J72" s="9">
        <v>0</v>
      </c>
      <c r="K72" s="9">
        <v>280</v>
      </c>
      <c r="L72" s="9">
        <v>280</v>
      </c>
      <c r="M72" s="9">
        <v>0</v>
      </c>
      <c r="N72" s="9">
        <v>1000</v>
      </c>
      <c r="O72" s="9">
        <v>1000</v>
      </c>
      <c r="P72" s="9">
        <v>0</v>
      </c>
      <c r="Q72" s="9">
        <v>2100</v>
      </c>
      <c r="R72" s="9">
        <v>2100</v>
      </c>
      <c r="S72" s="9">
        <v>0</v>
      </c>
      <c r="T72" s="9">
        <v>3500</v>
      </c>
      <c r="U72" s="9">
        <v>3480</v>
      </c>
      <c r="V72" s="9">
        <v>20</v>
      </c>
      <c r="W72" s="9">
        <v>120</v>
      </c>
      <c r="X72" s="9">
        <v>30</v>
      </c>
      <c r="Y72" s="9">
        <v>90</v>
      </c>
      <c r="Z72" s="9">
        <v>0</v>
      </c>
      <c r="AA72" s="9"/>
      <c r="AB72" s="9"/>
      <c r="AC72" s="9">
        <v>0</v>
      </c>
      <c r="AD72" s="9"/>
      <c r="AE72" s="9"/>
    </row>
    <row r="73" spans="1:31" ht="70.5" customHeight="1">
      <c r="A73" s="24" t="s">
        <v>82</v>
      </c>
      <c r="B73" s="9">
        <v>1100</v>
      </c>
      <c r="C73" s="9">
        <v>1100</v>
      </c>
      <c r="D73" s="9">
        <v>0</v>
      </c>
      <c r="E73" s="9">
        <v>0</v>
      </c>
      <c r="F73" s="9">
        <v>0</v>
      </c>
      <c r="G73" s="9">
        <v>0</v>
      </c>
      <c r="H73" s="9">
        <v>1364</v>
      </c>
      <c r="I73" s="9">
        <v>1364</v>
      </c>
      <c r="J73" s="9">
        <v>0</v>
      </c>
      <c r="K73" s="9">
        <v>900</v>
      </c>
      <c r="L73" s="9">
        <v>900</v>
      </c>
      <c r="M73" s="9">
        <v>0</v>
      </c>
      <c r="N73" s="9">
        <v>0</v>
      </c>
      <c r="O73" s="9"/>
      <c r="P73" s="9"/>
      <c r="Q73" s="9">
        <v>800</v>
      </c>
      <c r="R73" s="9">
        <v>800</v>
      </c>
      <c r="S73" s="9"/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  <c r="AC73" s="9">
        <v>0</v>
      </c>
      <c r="AD73" s="9"/>
      <c r="AE73" s="9"/>
    </row>
    <row r="74" spans="1:31" ht="72.75" customHeight="1">
      <c r="A74" s="24" t="s">
        <v>83</v>
      </c>
      <c r="B74" s="9">
        <v>0</v>
      </c>
      <c r="C74" s="9">
        <v>0</v>
      </c>
      <c r="D74" s="9">
        <v>0</v>
      </c>
      <c r="E74" s="9">
        <v>0</v>
      </c>
      <c r="F74" s="9">
        <v>0</v>
      </c>
      <c r="G74" s="9">
        <v>0</v>
      </c>
      <c r="H74" s="9">
        <v>11</v>
      </c>
      <c r="I74" s="9">
        <v>11</v>
      </c>
      <c r="J74" s="9">
        <v>0</v>
      </c>
      <c r="K74" s="9">
        <v>16</v>
      </c>
      <c r="L74" s="9">
        <v>16</v>
      </c>
      <c r="M74" s="9">
        <v>0</v>
      </c>
      <c r="N74" s="9">
        <v>0</v>
      </c>
      <c r="O74" s="9">
        <v>0</v>
      </c>
      <c r="P74" s="9"/>
      <c r="Q74" s="9">
        <v>0</v>
      </c>
      <c r="R74" s="9"/>
      <c r="S74" s="9"/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  <c r="AC74" s="9">
        <v>0</v>
      </c>
      <c r="AD74" s="9"/>
      <c r="AE74" s="9"/>
    </row>
    <row r="75" spans="1:31" ht="45" customHeight="1">
      <c r="A75" s="24" t="s">
        <v>84</v>
      </c>
      <c r="B75" s="9">
        <v>3400</v>
      </c>
      <c r="C75" s="9">
        <v>3398</v>
      </c>
      <c r="D75" s="9">
        <v>2</v>
      </c>
      <c r="E75" s="9">
        <v>0</v>
      </c>
      <c r="F75" s="9">
        <v>0</v>
      </c>
      <c r="G75" s="9">
        <v>0</v>
      </c>
      <c r="H75" s="9">
        <v>4198</v>
      </c>
      <c r="I75" s="9">
        <v>4198</v>
      </c>
      <c r="J75" s="9">
        <v>0</v>
      </c>
      <c r="K75" s="9">
        <v>680</v>
      </c>
      <c r="L75" s="9">
        <v>680</v>
      </c>
      <c r="M75" s="9">
        <v>0</v>
      </c>
      <c r="N75" s="9">
        <v>0</v>
      </c>
      <c r="O75" s="9">
        <v>0</v>
      </c>
      <c r="P75" s="9">
        <v>0</v>
      </c>
      <c r="Q75" s="9">
        <v>354</v>
      </c>
      <c r="R75" s="9">
        <v>354</v>
      </c>
      <c r="S75" s="9">
        <v>0</v>
      </c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  <c r="AC75" s="9">
        <v>0</v>
      </c>
      <c r="AD75" s="9"/>
      <c r="AE75" s="9"/>
    </row>
    <row r="76" spans="1:31" ht="45" customHeight="1">
      <c r="A76" s="24" t="s">
        <v>85</v>
      </c>
      <c r="B76" s="9">
        <v>2000</v>
      </c>
      <c r="C76" s="9">
        <v>2000</v>
      </c>
      <c r="D76" s="9">
        <v>0</v>
      </c>
      <c r="E76" s="9">
        <v>0</v>
      </c>
      <c r="F76" s="9"/>
      <c r="G76" s="9"/>
      <c r="H76" s="9">
        <v>0</v>
      </c>
      <c r="I76" s="9"/>
      <c r="J76" s="9"/>
      <c r="K76" s="9">
        <v>0</v>
      </c>
      <c r="L76" s="9"/>
      <c r="M76" s="9"/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  <c r="AC76" s="9">
        <v>0</v>
      </c>
      <c r="AD76" s="9"/>
      <c r="AE76" s="9"/>
    </row>
    <row r="77" spans="1:31" ht="45" customHeight="1">
      <c r="A77" s="24" t="s">
        <v>86</v>
      </c>
      <c r="B77" s="9">
        <v>0</v>
      </c>
      <c r="C77" s="9"/>
      <c r="D77" s="9"/>
      <c r="E77" s="9">
        <v>0</v>
      </c>
      <c r="F77" s="9"/>
      <c r="G77" s="9"/>
      <c r="H77" s="9">
        <v>212</v>
      </c>
      <c r="I77" s="9">
        <v>212</v>
      </c>
      <c r="J77" s="9">
        <v>0</v>
      </c>
      <c r="K77" s="9">
        <v>100</v>
      </c>
      <c r="L77" s="9">
        <v>100</v>
      </c>
      <c r="M77" s="9">
        <v>0</v>
      </c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  <c r="AC77" s="9">
        <v>0</v>
      </c>
      <c r="AD77" s="9"/>
      <c r="AE77" s="9"/>
    </row>
    <row r="78" spans="1:31" s="28" customFormat="1" ht="118.5" customHeight="1">
      <c r="A78" s="24" t="s">
        <v>87</v>
      </c>
      <c r="B78" s="9">
        <v>100</v>
      </c>
      <c r="C78" s="9">
        <v>100</v>
      </c>
      <c r="D78" s="9">
        <v>0</v>
      </c>
      <c r="E78" s="9">
        <v>0</v>
      </c>
      <c r="F78" s="9"/>
      <c r="G78" s="9"/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  <c r="AC78" s="9">
        <v>0</v>
      </c>
      <c r="AD78" s="9"/>
      <c r="AE78" s="9"/>
    </row>
    <row r="79" spans="1:31" ht="45" customHeight="1">
      <c r="A79" s="24" t="s">
        <v>88</v>
      </c>
      <c r="B79" s="9">
        <v>1000</v>
      </c>
      <c r="C79" s="9">
        <v>1000</v>
      </c>
      <c r="D79" s="9">
        <v>0</v>
      </c>
      <c r="E79" s="9">
        <v>1200</v>
      </c>
      <c r="F79" s="9">
        <v>1200</v>
      </c>
      <c r="G79" s="9">
        <v>0</v>
      </c>
      <c r="H79" s="9">
        <v>0</v>
      </c>
      <c r="I79" s="9"/>
      <c r="J79" s="9"/>
      <c r="K79" s="9">
        <v>0</v>
      </c>
      <c r="L79" s="9"/>
      <c r="M79" s="9"/>
      <c r="N79" s="9">
        <v>0</v>
      </c>
      <c r="O79" s="9"/>
      <c r="P79" s="9"/>
      <c r="Q79" s="9">
        <v>0</v>
      </c>
      <c r="R79" s="9"/>
      <c r="S79" s="9"/>
      <c r="T79" s="9">
        <v>0</v>
      </c>
      <c r="U79" s="9"/>
      <c r="V79" s="9"/>
      <c r="W79" s="9">
        <v>0</v>
      </c>
      <c r="X79" s="9"/>
      <c r="Y79" s="9"/>
      <c r="Z79" s="9">
        <v>0</v>
      </c>
      <c r="AA79" s="9"/>
      <c r="AB79" s="9"/>
      <c r="AC79" s="9">
        <v>0</v>
      </c>
      <c r="AD79" s="9"/>
      <c r="AE79" s="9"/>
    </row>
    <row r="80" spans="1:31" ht="45" customHeight="1">
      <c r="A80" s="24" t="s">
        <v>89</v>
      </c>
      <c r="B80" s="9">
        <v>4000</v>
      </c>
      <c r="C80" s="9">
        <v>4000</v>
      </c>
      <c r="D80" s="9">
        <v>0</v>
      </c>
      <c r="E80" s="9">
        <v>3460</v>
      </c>
      <c r="F80" s="9">
        <v>3460</v>
      </c>
      <c r="G80" s="9"/>
      <c r="H80" s="9">
        <v>0</v>
      </c>
      <c r="I80" s="9"/>
      <c r="J80" s="9"/>
      <c r="K80" s="9">
        <v>0</v>
      </c>
      <c r="L80" s="9"/>
      <c r="M80" s="9"/>
      <c r="N80" s="9">
        <v>0</v>
      </c>
      <c r="O80" s="9"/>
      <c r="P80" s="9"/>
      <c r="Q80" s="9">
        <v>0</v>
      </c>
      <c r="R80" s="9"/>
      <c r="S80" s="9"/>
      <c r="T80" s="9">
        <v>0</v>
      </c>
      <c r="U80" s="9"/>
      <c r="V80" s="9"/>
      <c r="W80" s="9">
        <v>0</v>
      </c>
      <c r="X80" s="9"/>
      <c r="Y80" s="9"/>
      <c r="Z80" s="9">
        <v>0</v>
      </c>
      <c r="AA80" s="9"/>
      <c r="AB80" s="9"/>
      <c r="AC80" s="9">
        <v>0</v>
      </c>
      <c r="AD80" s="9"/>
      <c r="AE80" s="9"/>
    </row>
    <row r="81" spans="1:31" ht="45" customHeight="1">
      <c r="A81" s="24" t="s">
        <v>90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>
        <v>0</v>
      </c>
      <c r="U81" s="9"/>
      <c r="V81" s="9"/>
      <c r="W81" s="9"/>
      <c r="X81" s="9"/>
      <c r="Y81" s="9"/>
      <c r="Z81" s="9">
        <v>0</v>
      </c>
      <c r="AA81" s="9"/>
      <c r="AB81" s="9"/>
      <c r="AC81" s="9"/>
      <c r="AD81" s="9"/>
      <c r="AE81" s="9"/>
    </row>
    <row r="82" spans="1:31" ht="45" customHeight="1">
      <c r="A82" s="24" t="s">
        <v>91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>
        <v>0</v>
      </c>
      <c r="U82" s="9"/>
      <c r="V82" s="9"/>
      <c r="W82" s="9"/>
      <c r="X82" s="9"/>
      <c r="Y82" s="9"/>
      <c r="Z82" s="9">
        <v>0</v>
      </c>
      <c r="AA82" s="9"/>
      <c r="AB82" s="9"/>
      <c r="AC82" s="9"/>
      <c r="AD82" s="9"/>
      <c r="AE82" s="9"/>
    </row>
    <row r="83" spans="1:31" ht="45" customHeight="1">
      <c r="A83" s="24" t="s">
        <v>92</v>
      </c>
      <c r="B83" s="9">
        <v>2400</v>
      </c>
      <c r="C83" s="9">
        <v>2400</v>
      </c>
      <c r="D83" s="9">
        <v>0</v>
      </c>
      <c r="E83" s="9">
        <v>2200</v>
      </c>
      <c r="F83" s="9">
        <v>2100</v>
      </c>
      <c r="G83" s="9">
        <v>100</v>
      </c>
      <c r="H83" s="9">
        <v>0</v>
      </c>
      <c r="I83" s="9"/>
      <c r="J83" s="9"/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  <c r="AC83" s="9">
        <v>0</v>
      </c>
      <c r="AD83" s="9"/>
      <c r="AE83" s="9"/>
    </row>
    <row r="84" spans="1:31" ht="45" customHeight="1">
      <c r="A84" s="24" t="s">
        <v>93</v>
      </c>
      <c r="B84" s="9">
        <v>1200</v>
      </c>
      <c r="C84" s="9">
        <v>1190</v>
      </c>
      <c r="D84" s="9">
        <v>10</v>
      </c>
      <c r="E84" s="9">
        <v>0</v>
      </c>
      <c r="F84" s="9">
        <v>0</v>
      </c>
      <c r="G84" s="9"/>
      <c r="H84" s="9">
        <v>0</v>
      </c>
      <c r="I84" s="9"/>
      <c r="J84" s="9"/>
      <c r="K84" s="9">
        <v>0</v>
      </c>
      <c r="L84" s="9"/>
      <c r="M84" s="9"/>
      <c r="N84" s="9">
        <v>0</v>
      </c>
      <c r="O84" s="9"/>
      <c r="P84" s="9"/>
      <c r="Q84" s="9">
        <v>0</v>
      </c>
      <c r="R84" s="9"/>
      <c r="S84" s="9"/>
      <c r="T84" s="9">
        <v>0</v>
      </c>
      <c r="U84" s="9"/>
      <c r="V84" s="9"/>
      <c r="W84" s="9">
        <v>0</v>
      </c>
      <c r="X84" s="9"/>
      <c r="Y84" s="9"/>
      <c r="Z84" s="9">
        <v>0</v>
      </c>
      <c r="AA84" s="9"/>
      <c r="AB84" s="9"/>
      <c r="AC84" s="9">
        <v>0</v>
      </c>
      <c r="AD84" s="9"/>
      <c r="AE84" s="9"/>
    </row>
    <row r="85" spans="1:31" ht="45" customHeight="1">
      <c r="A85" s="24" t="s">
        <v>94</v>
      </c>
      <c r="B85" s="9">
        <v>0</v>
      </c>
      <c r="C85" s="9"/>
      <c r="D85" s="9"/>
      <c r="E85" s="9">
        <v>0</v>
      </c>
      <c r="F85" s="9"/>
      <c r="G85" s="9">
        <v>0</v>
      </c>
      <c r="H85" s="9">
        <v>426</v>
      </c>
      <c r="I85" s="9">
        <v>426</v>
      </c>
      <c r="J85" s="9">
        <v>0</v>
      </c>
      <c r="K85" s="9">
        <v>0</v>
      </c>
      <c r="L85" s="9"/>
      <c r="M85" s="9"/>
      <c r="N85" s="9">
        <v>0</v>
      </c>
      <c r="O85" s="9"/>
      <c r="P85" s="9"/>
      <c r="Q85" s="9">
        <v>0</v>
      </c>
      <c r="R85" s="9"/>
      <c r="S85" s="9"/>
      <c r="T85" s="9">
        <v>0</v>
      </c>
      <c r="U85" s="9"/>
      <c r="V85" s="9"/>
      <c r="W85" s="9">
        <v>0</v>
      </c>
      <c r="X85" s="9"/>
      <c r="Y85" s="9"/>
      <c r="Z85" s="9">
        <v>0</v>
      </c>
      <c r="AA85" s="9"/>
      <c r="AB85" s="9"/>
      <c r="AC85" s="9">
        <v>0</v>
      </c>
      <c r="AD85" s="9"/>
      <c r="AE85" s="9"/>
    </row>
    <row r="86" spans="1:31" ht="45" customHeight="1">
      <c r="A86" s="24" t="s">
        <v>95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0</v>
      </c>
      <c r="O86" s="9">
        <v>0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0</v>
      </c>
      <c r="AA86" s="9"/>
      <c r="AB86" s="9"/>
      <c r="AC86" s="9"/>
      <c r="AD86" s="9"/>
      <c r="AE86" s="9"/>
    </row>
    <row r="87" spans="1:31" ht="45" customHeight="1">
      <c r="A87" s="24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73</v>
      </c>
      <c r="O87" s="9">
        <v>73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v>0</v>
      </c>
      <c r="AA87" s="9"/>
      <c r="AB87" s="9"/>
      <c r="AC87" s="9"/>
      <c r="AD87" s="9"/>
      <c r="AE87" s="9"/>
    </row>
    <row r="88" spans="1:31" ht="54.75" customHeight="1">
      <c r="A88" s="24" t="s">
        <v>97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73</v>
      </c>
      <c r="O88" s="9">
        <v>73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0</v>
      </c>
      <c r="AA88" s="9"/>
      <c r="AB88" s="9"/>
      <c r="AC88" s="9"/>
      <c r="AD88" s="9"/>
      <c r="AE88" s="9"/>
    </row>
    <row r="89" spans="1:31" ht="53.25" customHeight="1">
      <c r="A89" s="24" t="s">
        <v>98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72</v>
      </c>
      <c r="O89" s="9">
        <v>72</v>
      </c>
      <c r="P89" s="9"/>
      <c r="Q89" s="9"/>
      <c r="R89" s="9"/>
      <c r="S89" s="9"/>
      <c r="T89" s="9"/>
      <c r="U89" s="9"/>
      <c r="V89" s="9"/>
      <c r="W89" s="9"/>
      <c r="X89" s="9"/>
      <c r="Y89" s="9"/>
      <c r="Z89" s="9">
        <v>0</v>
      </c>
      <c r="AA89" s="9"/>
      <c r="AB89" s="9"/>
      <c r="AC89" s="9"/>
      <c r="AD89" s="9"/>
      <c r="AE89" s="9"/>
    </row>
    <row r="90" spans="1:31" ht="45" customHeight="1">
      <c r="A90" s="24" t="s">
        <v>99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v>72</v>
      </c>
      <c r="O90" s="9">
        <v>72</v>
      </c>
      <c r="P90" s="9"/>
      <c r="Q90" s="9"/>
      <c r="R90" s="9"/>
      <c r="S90" s="9"/>
      <c r="T90" s="9"/>
      <c r="U90" s="9"/>
      <c r="V90" s="9"/>
      <c r="W90" s="9"/>
      <c r="X90" s="9"/>
      <c r="Y90" s="9"/>
      <c r="Z90" s="9">
        <v>0</v>
      </c>
      <c r="AA90" s="9"/>
      <c r="AB90" s="9"/>
      <c r="AC90" s="9"/>
      <c r="AD90" s="9"/>
      <c r="AE90" s="9"/>
    </row>
    <row r="91" spans="1:31" s="29" customFormat="1" ht="45" customHeight="1">
      <c r="A91" s="11" t="s">
        <v>100</v>
      </c>
      <c r="B91" s="9">
        <v>129784</v>
      </c>
      <c r="C91" s="9">
        <v>123485</v>
      </c>
      <c r="D91" s="9">
        <v>6299</v>
      </c>
      <c r="E91" s="9">
        <v>49081</v>
      </c>
      <c r="F91" s="9">
        <v>46674</v>
      </c>
      <c r="G91" s="9">
        <v>2407</v>
      </c>
      <c r="H91" s="9">
        <v>208281</v>
      </c>
      <c r="I91" s="9">
        <v>175002</v>
      </c>
      <c r="J91" s="9">
        <v>33279</v>
      </c>
      <c r="K91" s="9">
        <v>79012</v>
      </c>
      <c r="L91" s="9">
        <v>75565</v>
      </c>
      <c r="M91" s="9">
        <v>3447</v>
      </c>
      <c r="N91" s="9">
        <v>2612</v>
      </c>
      <c r="O91" s="9">
        <v>2612</v>
      </c>
      <c r="P91" s="9">
        <v>0</v>
      </c>
      <c r="Q91" s="9">
        <v>22731</v>
      </c>
      <c r="R91" s="9">
        <v>22731</v>
      </c>
      <c r="S91" s="9">
        <v>0</v>
      </c>
      <c r="T91" s="9">
        <v>3500</v>
      </c>
      <c r="U91" s="9">
        <v>3480</v>
      </c>
      <c r="V91" s="9">
        <v>20</v>
      </c>
      <c r="W91" s="9">
        <v>120</v>
      </c>
      <c r="X91" s="9">
        <v>30</v>
      </c>
      <c r="Y91" s="9">
        <v>90</v>
      </c>
      <c r="Z91" s="9">
        <v>979</v>
      </c>
      <c r="AA91" s="9">
        <v>979</v>
      </c>
      <c r="AB91" s="9">
        <v>0</v>
      </c>
      <c r="AC91" s="9">
        <v>6800</v>
      </c>
      <c r="AD91" s="9">
        <v>6800</v>
      </c>
      <c r="AE91" s="9">
        <v>0</v>
      </c>
    </row>
    <row r="92" spans="1:31" ht="45" customHeight="1"/>
    <row r="93" spans="1:31" ht="45" customHeight="1"/>
    <row r="94" spans="1:31" ht="45" customHeight="1"/>
    <row r="95" spans="1:31" ht="45" customHeight="1"/>
    <row r="96" spans="1:31" ht="45" customHeight="1"/>
    <row r="97" ht="45" customHeight="1"/>
    <row r="98" ht="45" customHeight="1"/>
    <row r="99" ht="45" customHeight="1"/>
  </sheetData>
  <autoFilter ref="A6:AE91"/>
  <mergeCells count="16">
    <mergeCell ref="AC5:AE5"/>
    <mergeCell ref="B1:P1"/>
    <mergeCell ref="B2:P2"/>
    <mergeCell ref="A4:A6"/>
    <mergeCell ref="B4:P4"/>
    <mergeCell ref="Q4:Y4"/>
    <mergeCell ref="Z4:AE4"/>
    <mergeCell ref="B5:D5"/>
    <mergeCell ref="E5:G5"/>
    <mergeCell ref="H5:J5"/>
    <mergeCell ref="K5:M5"/>
    <mergeCell ref="N5:P5"/>
    <mergeCell ref="Q5:S5"/>
    <mergeCell ref="T5:V5"/>
    <mergeCell ref="W5:Y5"/>
    <mergeCell ref="Z5:AB5"/>
  </mergeCells>
  <conditionalFormatting sqref="B7:AE7 B91:M91 AC91:AE91 B8:Y85 AC8:AE85 Q91:Y91 Z8:AB91">
    <cfRule type="expression" dxfId="9" priority="4">
      <formula>(#REF!+#REF!)&lt;B7</formula>
    </cfRule>
  </conditionalFormatting>
  <conditionalFormatting sqref="AC86:AE90 B86:Y90">
    <cfRule type="expression" dxfId="8" priority="3">
      <formula>(#REF!+#REF!)&lt;B86</formula>
    </cfRule>
  </conditionalFormatting>
  <conditionalFormatting sqref="N91:P91">
    <cfRule type="expression" dxfId="7" priority="1">
      <formula>(#REF!+#REF!)&lt;N91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126"/>
  <sheetViews>
    <sheetView showZeros="0" tabSelected="1" zoomScale="55" zoomScaleNormal="55" zoomScaleSheetLayoutView="55" workbookViewId="0">
      <pane xSplit="1" ySplit="4" topLeftCell="B5" activePane="bottomRight" state="frozenSplit"/>
      <selection pane="topRight" activeCell="E1" sqref="E1"/>
      <selection pane="bottomLeft" activeCell="A6" sqref="A6"/>
      <selection pane="bottomRight" activeCell="H79" sqref="H79"/>
    </sheetView>
  </sheetViews>
  <sheetFormatPr defaultColWidth="9.140625" defaultRowHeight="20.25"/>
  <cols>
    <col min="1" max="1" width="80.5703125" style="2" customWidth="1"/>
    <col min="2" max="2" width="14.140625" style="20" customWidth="1"/>
    <col min="3" max="3" width="12.140625" style="20" customWidth="1"/>
    <col min="4" max="4" width="14" style="20" customWidth="1"/>
    <col min="5" max="5" width="12.140625" style="20" customWidth="1"/>
    <col min="6" max="6" width="10.140625" style="20" customWidth="1"/>
    <col min="7" max="7" width="11" style="20" customWidth="1"/>
    <col min="8" max="8" width="12.140625" style="20" customWidth="1"/>
    <col min="9" max="9" width="11.140625" style="20" customWidth="1"/>
    <col min="10" max="10" width="10" style="20" customWidth="1"/>
    <col min="11" max="11" width="12.5703125" style="20" customWidth="1"/>
    <col min="12" max="12" width="10.85546875" style="20" customWidth="1"/>
    <col min="13" max="13" width="9.7109375" style="20" customWidth="1"/>
    <col min="14" max="14" width="14.42578125" style="20" customWidth="1"/>
    <col min="15" max="15" width="10.42578125" style="20" customWidth="1"/>
    <col min="16" max="16" width="10.5703125" style="20" customWidth="1"/>
    <col min="17" max="17" width="13.28515625" style="20" customWidth="1"/>
    <col min="18" max="18" width="10.140625" style="20" customWidth="1"/>
    <col min="19" max="19" width="11.7109375" style="20" customWidth="1"/>
    <col min="20" max="20" width="12.28515625" style="3" customWidth="1"/>
    <col min="21" max="21" width="8.42578125" style="20" customWidth="1"/>
    <col min="22" max="22" width="7.42578125" style="20" customWidth="1"/>
    <col min="23" max="23" width="13.28515625" style="3" customWidth="1"/>
    <col min="24" max="24" width="13.42578125" style="20" customWidth="1"/>
    <col min="25" max="25" width="15.140625" style="20" customWidth="1"/>
    <col min="26" max="26" width="13.42578125" style="20" customWidth="1"/>
    <col min="27" max="27" width="10.28515625" style="20" customWidth="1"/>
    <col min="28" max="28" width="10.85546875" style="20" customWidth="1"/>
    <col min="29" max="29" width="12.140625" style="20" customWidth="1"/>
    <col min="30" max="30" width="10" style="20" customWidth="1"/>
    <col min="31" max="31" width="16.28515625" style="20" customWidth="1"/>
    <col min="32" max="32" width="12.28515625" style="20" bestFit="1" customWidth="1"/>
    <col min="33" max="33" width="15.85546875" style="32" customWidth="1"/>
    <col min="34" max="16384" width="9.140625" style="20"/>
  </cols>
  <sheetData>
    <row r="1" spans="1:33" ht="30" customHeight="1">
      <c r="B1" s="38" t="s">
        <v>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33" ht="49.5" customHeight="1">
      <c r="A2" s="51" t="s">
        <v>1</v>
      </c>
      <c r="B2" s="42" t="s">
        <v>2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</v>
      </c>
      <c r="R2" s="59"/>
      <c r="S2" s="59"/>
      <c r="T2" s="59"/>
      <c r="U2" s="59"/>
      <c r="V2" s="59"/>
      <c r="W2" s="59"/>
      <c r="X2" s="59"/>
      <c r="Y2" s="59"/>
      <c r="Z2" s="47" t="s">
        <v>3</v>
      </c>
      <c r="AA2" s="59"/>
      <c r="AB2" s="59"/>
      <c r="AC2" s="59"/>
      <c r="AD2" s="59"/>
      <c r="AE2" s="60"/>
    </row>
    <row r="3" spans="1:33" ht="152.25" customHeight="1">
      <c r="A3" s="52"/>
      <c r="B3" s="45" t="s">
        <v>4</v>
      </c>
      <c r="C3" s="45"/>
      <c r="D3" s="45"/>
      <c r="E3" s="45" t="s">
        <v>5</v>
      </c>
      <c r="F3" s="45"/>
      <c r="G3" s="45"/>
      <c r="H3" s="45" t="s">
        <v>6</v>
      </c>
      <c r="I3" s="45"/>
      <c r="J3" s="45"/>
      <c r="K3" s="45" t="s">
        <v>7</v>
      </c>
      <c r="L3" s="45"/>
      <c r="M3" s="45"/>
      <c r="N3" s="45" t="s">
        <v>8</v>
      </c>
      <c r="O3" s="45"/>
      <c r="P3" s="45"/>
      <c r="Q3" s="45" t="s">
        <v>9</v>
      </c>
      <c r="R3" s="45"/>
      <c r="S3" s="45"/>
      <c r="T3" s="45" t="s">
        <v>10</v>
      </c>
      <c r="U3" s="45"/>
      <c r="V3" s="45"/>
      <c r="W3" s="45" t="s">
        <v>11</v>
      </c>
      <c r="X3" s="45"/>
      <c r="Y3" s="45"/>
      <c r="Z3" s="56" t="s">
        <v>102</v>
      </c>
      <c r="AA3" s="57"/>
      <c r="AB3" s="58"/>
      <c r="AC3" s="45" t="s">
        <v>12</v>
      </c>
      <c r="AD3" s="45"/>
      <c r="AE3" s="49"/>
    </row>
    <row r="4" spans="1:33" s="23" customFormat="1" ht="43.5" customHeight="1">
      <c r="A4" s="53"/>
      <c r="B4" s="6" t="s">
        <v>13</v>
      </c>
      <c r="C4" s="6" t="s">
        <v>14</v>
      </c>
      <c r="D4" s="6" t="s">
        <v>15</v>
      </c>
      <c r="E4" s="6" t="s">
        <v>13</v>
      </c>
      <c r="F4" s="6" t="s">
        <v>14</v>
      </c>
      <c r="G4" s="6" t="s">
        <v>15</v>
      </c>
      <c r="H4" s="6" t="s">
        <v>13</v>
      </c>
      <c r="I4" s="6" t="s">
        <v>14</v>
      </c>
      <c r="J4" s="6" t="s">
        <v>15</v>
      </c>
      <c r="K4" s="6" t="s">
        <v>13</v>
      </c>
      <c r="L4" s="6" t="s">
        <v>14</v>
      </c>
      <c r="M4" s="6" t="s">
        <v>15</v>
      </c>
      <c r="N4" s="6" t="s">
        <v>13</v>
      </c>
      <c r="O4" s="6" t="s">
        <v>14</v>
      </c>
      <c r="P4" s="6" t="s">
        <v>15</v>
      </c>
      <c r="Q4" s="6" t="s">
        <v>13</v>
      </c>
      <c r="R4" s="6" t="s">
        <v>14</v>
      </c>
      <c r="S4" s="6" t="s">
        <v>15</v>
      </c>
      <c r="T4" s="6" t="s">
        <v>13</v>
      </c>
      <c r="U4" s="6" t="s">
        <v>14</v>
      </c>
      <c r="V4" s="6" t="s">
        <v>15</v>
      </c>
      <c r="W4" s="6" t="s">
        <v>13</v>
      </c>
      <c r="X4" s="6" t="s">
        <v>14</v>
      </c>
      <c r="Y4" s="6" t="s">
        <v>15</v>
      </c>
      <c r="Z4" s="6" t="s">
        <v>13</v>
      </c>
      <c r="AA4" s="6" t="s">
        <v>14</v>
      </c>
      <c r="AB4" s="6" t="s">
        <v>15</v>
      </c>
      <c r="AC4" s="6" t="s">
        <v>13</v>
      </c>
      <c r="AD4" s="6" t="s">
        <v>14</v>
      </c>
      <c r="AE4" s="7" t="s">
        <v>15</v>
      </c>
      <c r="AG4" s="34"/>
    </row>
    <row r="5" spans="1:33" ht="58.5" customHeight="1">
      <c r="A5" s="8" t="s">
        <v>16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123</v>
      </c>
      <c r="L5" s="9">
        <v>123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0</v>
      </c>
      <c r="Z5" s="9">
        <v>0</v>
      </c>
      <c r="AA5" s="9"/>
      <c r="AB5" s="9"/>
      <c r="AC5" s="9">
        <v>0</v>
      </c>
      <c r="AD5" s="9">
        <v>0</v>
      </c>
      <c r="AE5" s="10">
        <v>0</v>
      </c>
      <c r="AG5" s="35"/>
    </row>
    <row r="6" spans="1:33" ht="45" customHeight="1">
      <c r="A6" s="8" t="s">
        <v>17</v>
      </c>
      <c r="B6" s="9">
        <v>1500</v>
      </c>
      <c r="C6" s="9">
        <v>1500</v>
      </c>
      <c r="D6" s="9">
        <v>0</v>
      </c>
      <c r="E6" s="9">
        <v>0</v>
      </c>
      <c r="F6" s="9">
        <v>0</v>
      </c>
      <c r="G6" s="9">
        <v>0</v>
      </c>
      <c r="H6" s="9">
        <v>2841</v>
      </c>
      <c r="I6" s="9">
        <v>2841</v>
      </c>
      <c r="J6" s="9">
        <v>0</v>
      </c>
      <c r="K6" s="9">
        <v>680</v>
      </c>
      <c r="L6" s="9">
        <v>680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9">
        <v>0</v>
      </c>
      <c r="Y6" s="9">
        <v>0</v>
      </c>
      <c r="Z6" s="9">
        <v>0</v>
      </c>
      <c r="AA6" s="9"/>
      <c r="AB6" s="9"/>
      <c r="AC6" s="9">
        <v>0</v>
      </c>
      <c r="AD6" s="9">
        <v>0</v>
      </c>
      <c r="AE6" s="9">
        <v>0</v>
      </c>
      <c r="AG6" s="35"/>
    </row>
    <row r="7" spans="1:33" ht="45" customHeight="1">
      <c r="A7" s="8" t="s">
        <v>18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815</v>
      </c>
      <c r="I7" s="9">
        <v>815</v>
      </c>
      <c r="J7" s="9">
        <v>0</v>
      </c>
      <c r="K7" s="9">
        <v>431</v>
      </c>
      <c r="L7" s="9">
        <v>431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  <c r="U7" s="9">
        <v>0</v>
      </c>
      <c r="V7" s="9">
        <v>0</v>
      </c>
      <c r="W7" s="9">
        <v>0</v>
      </c>
      <c r="X7" s="9">
        <v>0</v>
      </c>
      <c r="Y7" s="9">
        <v>0</v>
      </c>
      <c r="Z7" s="9">
        <v>0</v>
      </c>
      <c r="AA7" s="9"/>
      <c r="AB7" s="9"/>
      <c r="AC7" s="9">
        <v>0</v>
      </c>
      <c r="AD7" s="9">
        <v>0</v>
      </c>
      <c r="AE7" s="9">
        <v>0</v>
      </c>
      <c r="AG7" s="35"/>
    </row>
    <row r="8" spans="1:33" ht="45" customHeight="1">
      <c r="A8" s="8" t="s">
        <v>19</v>
      </c>
      <c r="B8" s="9">
        <v>975</v>
      </c>
      <c r="C8" s="9">
        <v>975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320</v>
      </c>
      <c r="L8" s="9">
        <v>320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  <c r="U8" s="9">
        <v>0</v>
      </c>
      <c r="V8" s="9"/>
      <c r="W8" s="9">
        <v>0</v>
      </c>
      <c r="X8" s="9">
        <v>0</v>
      </c>
      <c r="Y8" s="9"/>
      <c r="Z8" s="9">
        <v>0</v>
      </c>
      <c r="AA8" s="9"/>
      <c r="AB8" s="9"/>
      <c r="AC8" s="9">
        <v>0</v>
      </c>
      <c r="AD8" s="9"/>
      <c r="AE8" s="9"/>
      <c r="AG8" s="35"/>
    </row>
    <row r="9" spans="1:33" ht="45" customHeight="1">
      <c r="A9" s="8" t="s">
        <v>20</v>
      </c>
      <c r="B9" s="9">
        <v>1000</v>
      </c>
      <c r="C9" s="9">
        <v>880</v>
      </c>
      <c r="D9" s="9">
        <v>120</v>
      </c>
      <c r="E9" s="9">
        <v>850</v>
      </c>
      <c r="F9" s="9">
        <v>850</v>
      </c>
      <c r="G9" s="9">
        <v>0</v>
      </c>
      <c r="H9" s="9">
        <v>463</v>
      </c>
      <c r="I9" s="9">
        <v>463</v>
      </c>
      <c r="J9" s="9">
        <v>0</v>
      </c>
      <c r="K9" s="9">
        <v>603</v>
      </c>
      <c r="L9" s="9">
        <v>600</v>
      </c>
      <c r="M9" s="9">
        <v>3</v>
      </c>
      <c r="N9" s="9">
        <v>0</v>
      </c>
      <c r="O9" s="9">
        <v>0</v>
      </c>
      <c r="P9" s="9">
        <v>0</v>
      </c>
      <c r="Q9" s="9">
        <v>700</v>
      </c>
      <c r="R9" s="9">
        <v>700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/>
      <c r="AB9" s="9"/>
      <c r="AC9" s="9">
        <v>0</v>
      </c>
      <c r="AD9" s="9">
        <v>0</v>
      </c>
      <c r="AE9" s="9">
        <v>0</v>
      </c>
      <c r="AG9" s="35"/>
    </row>
    <row r="10" spans="1:33" ht="45" customHeight="1">
      <c r="A10" s="8" t="s">
        <v>21</v>
      </c>
      <c r="B10" s="9">
        <v>2500</v>
      </c>
      <c r="C10" s="9">
        <v>2500</v>
      </c>
      <c r="D10" s="9">
        <v>0</v>
      </c>
      <c r="E10" s="9">
        <v>0</v>
      </c>
      <c r="F10" s="9">
        <v>0</v>
      </c>
      <c r="G10" s="9">
        <v>0</v>
      </c>
      <c r="H10" s="9">
        <v>10964</v>
      </c>
      <c r="I10" s="9">
        <v>8475</v>
      </c>
      <c r="J10" s="9">
        <v>2489</v>
      </c>
      <c r="K10" s="9">
        <v>3838</v>
      </c>
      <c r="L10" s="9">
        <v>3838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0</v>
      </c>
      <c r="U10" s="9"/>
      <c r="V10" s="9"/>
      <c r="W10" s="9">
        <v>0</v>
      </c>
      <c r="X10" s="9"/>
      <c r="Y10" s="9"/>
      <c r="Z10" s="9">
        <v>0</v>
      </c>
      <c r="AA10" s="9"/>
      <c r="AB10" s="9"/>
      <c r="AC10" s="9">
        <v>0</v>
      </c>
      <c r="AD10" s="9"/>
      <c r="AE10" s="9"/>
      <c r="AG10" s="35"/>
    </row>
    <row r="11" spans="1:33" ht="45" customHeight="1">
      <c r="A11" s="8" t="s">
        <v>22</v>
      </c>
      <c r="B11" s="9">
        <v>6000</v>
      </c>
      <c r="C11" s="9">
        <v>6000</v>
      </c>
      <c r="D11" s="9">
        <v>0</v>
      </c>
      <c r="E11" s="9">
        <v>3000</v>
      </c>
      <c r="F11" s="9">
        <v>2750</v>
      </c>
      <c r="G11" s="9">
        <v>250</v>
      </c>
      <c r="H11" s="9">
        <v>8717</v>
      </c>
      <c r="I11" s="9">
        <v>8717</v>
      </c>
      <c r="J11" s="9">
        <v>0</v>
      </c>
      <c r="K11" s="9">
        <v>2000</v>
      </c>
      <c r="L11" s="9">
        <v>1840</v>
      </c>
      <c r="M11" s="9">
        <v>160</v>
      </c>
      <c r="N11" s="9">
        <v>0</v>
      </c>
      <c r="O11" s="9">
        <v>0</v>
      </c>
      <c r="P11" s="9">
        <v>0</v>
      </c>
      <c r="Q11" s="9">
        <v>2709</v>
      </c>
      <c r="R11" s="9">
        <v>2709</v>
      </c>
      <c r="S11" s="9">
        <v>0</v>
      </c>
      <c r="T11" s="9">
        <v>0</v>
      </c>
      <c r="U11" s="9"/>
      <c r="V11" s="9"/>
      <c r="W11" s="9">
        <v>0</v>
      </c>
      <c r="X11" s="9"/>
      <c r="Y11" s="9"/>
      <c r="Z11" s="9">
        <v>0</v>
      </c>
      <c r="AA11" s="9"/>
      <c r="AB11" s="9"/>
      <c r="AC11" s="9">
        <v>0</v>
      </c>
      <c r="AD11" s="9"/>
      <c r="AE11" s="9"/>
      <c r="AG11" s="35"/>
    </row>
    <row r="12" spans="1:33" ht="45" customHeight="1">
      <c r="A12" s="8" t="s">
        <v>23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420</v>
      </c>
      <c r="I12" s="9">
        <v>420</v>
      </c>
      <c r="J12" s="9">
        <v>0</v>
      </c>
      <c r="K12" s="9">
        <v>350</v>
      </c>
      <c r="L12" s="9">
        <v>348</v>
      </c>
      <c r="M12" s="9">
        <v>2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0</v>
      </c>
      <c r="U12" s="9"/>
      <c r="V12" s="9"/>
      <c r="W12" s="9">
        <v>0</v>
      </c>
      <c r="X12" s="9"/>
      <c r="Y12" s="9"/>
      <c r="Z12" s="9">
        <v>0</v>
      </c>
      <c r="AA12" s="9"/>
      <c r="AB12" s="9"/>
      <c r="AC12" s="9">
        <v>0</v>
      </c>
      <c r="AD12" s="9"/>
      <c r="AE12" s="9"/>
      <c r="AG12" s="35"/>
    </row>
    <row r="13" spans="1:33" ht="45" customHeight="1">
      <c r="A13" s="8" t="s">
        <v>24</v>
      </c>
      <c r="B13" s="9">
        <v>1800</v>
      </c>
      <c r="C13" s="9">
        <v>1800</v>
      </c>
      <c r="D13" s="9">
        <v>0</v>
      </c>
      <c r="E13" s="9">
        <v>0</v>
      </c>
      <c r="F13" s="9">
        <v>0</v>
      </c>
      <c r="G13" s="9">
        <v>0</v>
      </c>
      <c r="H13" s="9">
        <v>12312</v>
      </c>
      <c r="I13" s="9">
        <v>12312</v>
      </c>
      <c r="J13" s="9">
        <v>0</v>
      </c>
      <c r="K13" s="9">
        <v>971</v>
      </c>
      <c r="L13" s="9">
        <v>971</v>
      </c>
      <c r="M13" s="9">
        <v>0</v>
      </c>
      <c r="N13" s="9">
        <v>0</v>
      </c>
      <c r="O13" s="9">
        <v>0</v>
      </c>
      <c r="P13" s="9">
        <v>0</v>
      </c>
      <c r="Q13" s="9">
        <v>4229</v>
      </c>
      <c r="R13" s="9">
        <v>4229</v>
      </c>
      <c r="S13" s="9">
        <v>0</v>
      </c>
      <c r="T13" s="9">
        <v>0</v>
      </c>
      <c r="U13" s="9"/>
      <c r="V13" s="9"/>
      <c r="W13" s="9">
        <v>0</v>
      </c>
      <c r="X13" s="9"/>
      <c r="Y13" s="9"/>
      <c r="Z13" s="9">
        <v>0</v>
      </c>
      <c r="AA13" s="9"/>
      <c r="AB13" s="9"/>
      <c r="AC13" s="9">
        <v>0</v>
      </c>
      <c r="AD13" s="9"/>
      <c r="AE13" s="9"/>
      <c r="AG13" s="35"/>
    </row>
    <row r="14" spans="1:33" ht="45" customHeight="1">
      <c r="A14" s="8" t="s">
        <v>25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246</v>
      </c>
      <c r="L14" s="9">
        <v>246</v>
      </c>
      <c r="M14" s="9">
        <v>0</v>
      </c>
      <c r="N14" s="9">
        <v>0</v>
      </c>
      <c r="O14" s="9">
        <v>0</v>
      </c>
      <c r="P14" s="9"/>
      <c r="Q14" s="9">
        <v>0</v>
      </c>
      <c r="R14" s="9"/>
      <c r="S14" s="9"/>
      <c r="T14" s="9">
        <v>0</v>
      </c>
      <c r="U14" s="9"/>
      <c r="V14" s="9"/>
      <c r="W14" s="9">
        <v>0</v>
      </c>
      <c r="X14" s="9"/>
      <c r="Y14" s="9"/>
      <c r="Z14" s="9">
        <v>0</v>
      </c>
      <c r="AA14" s="9"/>
      <c r="AB14" s="9"/>
      <c r="AC14" s="9">
        <v>0</v>
      </c>
      <c r="AD14" s="9"/>
      <c r="AE14" s="9"/>
      <c r="AG14" s="35"/>
    </row>
    <row r="15" spans="1:33" ht="45" customHeight="1">
      <c r="A15" s="8" t="s">
        <v>26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477</v>
      </c>
      <c r="I15" s="9">
        <v>477</v>
      </c>
      <c r="J15" s="9">
        <v>0</v>
      </c>
      <c r="K15" s="9">
        <v>300</v>
      </c>
      <c r="L15" s="9">
        <v>297</v>
      </c>
      <c r="M15" s="9">
        <v>3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/>
      <c r="T15" s="9">
        <v>0</v>
      </c>
      <c r="U15" s="9"/>
      <c r="V15" s="9"/>
      <c r="W15" s="9">
        <v>0</v>
      </c>
      <c r="X15" s="9"/>
      <c r="Y15" s="9"/>
      <c r="Z15" s="9">
        <v>0</v>
      </c>
      <c r="AA15" s="9"/>
      <c r="AB15" s="9"/>
      <c r="AC15" s="9">
        <v>0</v>
      </c>
      <c r="AD15" s="9"/>
      <c r="AE15" s="9"/>
      <c r="AG15" s="35"/>
    </row>
    <row r="16" spans="1:33" ht="45" customHeight="1">
      <c r="A16" s="8" t="s">
        <v>27</v>
      </c>
      <c r="B16" s="9">
        <v>4300</v>
      </c>
      <c r="C16" s="9">
        <v>4240</v>
      </c>
      <c r="D16" s="9">
        <v>60</v>
      </c>
      <c r="E16" s="9">
        <v>0</v>
      </c>
      <c r="F16" s="9">
        <v>0</v>
      </c>
      <c r="G16" s="9">
        <v>0</v>
      </c>
      <c r="H16" s="9">
        <v>624</v>
      </c>
      <c r="I16" s="9">
        <v>624</v>
      </c>
      <c r="J16" s="9">
        <v>0</v>
      </c>
      <c r="K16" s="9">
        <v>1400</v>
      </c>
      <c r="L16" s="9">
        <v>1400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/>
      <c r="T16" s="9">
        <v>0</v>
      </c>
      <c r="U16" s="9"/>
      <c r="V16" s="9"/>
      <c r="W16" s="9">
        <v>0</v>
      </c>
      <c r="X16" s="9"/>
      <c r="Y16" s="9"/>
      <c r="Z16" s="9">
        <v>0</v>
      </c>
      <c r="AA16" s="9"/>
      <c r="AB16" s="9"/>
      <c r="AC16" s="9">
        <v>0</v>
      </c>
      <c r="AD16" s="9"/>
      <c r="AE16" s="9"/>
      <c r="AG16" s="35"/>
    </row>
    <row r="17" spans="1:33" ht="45" customHeight="1">
      <c r="A17" s="8" t="s">
        <v>28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450</v>
      </c>
      <c r="L17" s="9">
        <v>450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  <c r="S17" s="9"/>
      <c r="T17" s="9">
        <v>0</v>
      </c>
      <c r="U17" s="9"/>
      <c r="V17" s="9"/>
      <c r="W17" s="9">
        <v>0</v>
      </c>
      <c r="X17" s="9"/>
      <c r="Y17" s="9"/>
      <c r="Z17" s="9">
        <v>0</v>
      </c>
      <c r="AA17" s="9"/>
      <c r="AB17" s="9"/>
      <c r="AC17" s="9">
        <v>0</v>
      </c>
      <c r="AD17" s="9"/>
      <c r="AE17" s="9"/>
      <c r="AG17" s="35"/>
    </row>
    <row r="18" spans="1:33" ht="45" customHeight="1">
      <c r="A18" s="8" t="s">
        <v>29</v>
      </c>
      <c r="B18" s="9">
        <v>200</v>
      </c>
      <c r="C18" s="9">
        <v>200</v>
      </c>
      <c r="D18" s="9">
        <v>0</v>
      </c>
      <c r="E18" s="9">
        <v>0</v>
      </c>
      <c r="F18" s="9">
        <v>0</v>
      </c>
      <c r="G18" s="9">
        <v>0</v>
      </c>
      <c r="H18" s="9">
        <v>867</v>
      </c>
      <c r="I18" s="9">
        <v>867</v>
      </c>
      <c r="J18" s="9">
        <v>0</v>
      </c>
      <c r="K18" s="9">
        <v>420</v>
      </c>
      <c r="L18" s="9">
        <v>420</v>
      </c>
      <c r="M18" s="9">
        <v>0</v>
      </c>
      <c r="N18" s="9">
        <v>0</v>
      </c>
      <c r="O18" s="9">
        <v>0</v>
      </c>
      <c r="P18" s="9"/>
      <c r="Q18" s="9">
        <v>0</v>
      </c>
      <c r="R18" s="9"/>
      <c r="S18" s="9"/>
      <c r="T18" s="9">
        <v>0</v>
      </c>
      <c r="U18" s="9"/>
      <c r="V18" s="9"/>
      <c r="W18" s="9">
        <v>0</v>
      </c>
      <c r="X18" s="9"/>
      <c r="Y18" s="9"/>
      <c r="Z18" s="9">
        <v>0</v>
      </c>
      <c r="AA18" s="9"/>
      <c r="AB18" s="9"/>
      <c r="AC18" s="9">
        <v>0</v>
      </c>
      <c r="AD18" s="9"/>
      <c r="AE18" s="9"/>
      <c r="AG18" s="35"/>
    </row>
    <row r="19" spans="1:33" ht="45" customHeight="1">
      <c r="A19" s="8" t="s">
        <v>30</v>
      </c>
      <c r="B19" s="9">
        <v>600</v>
      </c>
      <c r="C19" s="9">
        <v>600</v>
      </c>
      <c r="D19" s="9">
        <v>0</v>
      </c>
      <c r="E19" s="9">
        <v>0</v>
      </c>
      <c r="F19" s="9">
        <v>0</v>
      </c>
      <c r="G19" s="9">
        <v>0</v>
      </c>
      <c r="H19" s="9">
        <v>3236</v>
      </c>
      <c r="I19" s="9">
        <v>1389</v>
      </c>
      <c r="J19" s="9">
        <v>1847</v>
      </c>
      <c r="K19" s="9">
        <v>500</v>
      </c>
      <c r="L19" s="9">
        <v>470</v>
      </c>
      <c r="M19" s="9">
        <v>30</v>
      </c>
      <c r="N19" s="9">
        <v>0</v>
      </c>
      <c r="O19" s="9">
        <v>0</v>
      </c>
      <c r="P19" s="9"/>
      <c r="Q19" s="9">
        <v>0</v>
      </c>
      <c r="R19" s="9"/>
      <c r="S19" s="9"/>
      <c r="T19" s="9">
        <v>0</v>
      </c>
      <c r="U19" s="9"/>
      <c r="V19" s="9"/>
      <c r="W19" s="9">
        <v>0</v>
      </c>
      <c r="X19" s="9"/>
      <c r="Y19" s="9"/>
      <c r="Z19" s="9">
        <v>0</v>
      </c>
      <c r="AA19" s="9"/>
      <c r="AB19" s="9"/>
      <c r="AC19" s="9">
        <v>0</v>
      </c>
      <c r="AD19" s="9"/>
      <c r="AE19" s="9"/>
      <c r="AG19" s="35"/>
    </row>
    <row r="20" spans="1:33" ht="45" customHeight="1">
      <c r="A20" s="8" t="s">
        <v>31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1033</v>
      </c>
      <c r="I20" s="9">
        <v>1033</v>
      </c>
      <c r="J20" s="9">
        <v>0</v>
      </c>
      <c r="K20" s="9">
        <v>550</v>
      </c>
      <c r="L20" s="9">
        <v>550</v>
      </c>
      <c r="M20" s="9">
        <v>0</v>
      </c>
      <c r="N20" s="9">
        <v>0</v>
      </c>
      <c r="O20" s="9"/>
      <c r="P20" s="9"/>
      <c r="Q20" s="9">
        <v>0</v>
      </c>
      <c r="R20" s="9"/>
      <c r="S20" s="9"/>
      <c r="T20" s="9">
        <v>0</v>
      </c>
      <c r="U20" s="9"/>
      <c r="V20" s="9"/>
      <c r="W20" s="9">
        <v>0</v>
      </c>
      <c r="X20" s="9"/>
      <c r="Y20" s="9"/>
      <c r="Z20" s="9">
        <v>0</v>
      </c>
      <c r="AA20" s="9"/>
      <c r="AB20" s="9"/>
      <c r="AC20" s="9">
        <v>0</v>
      </c>
      <c r="AD20" s="9"/>
      <c r="AE20" s="9"/>
      <c r="AG20" s="35"/>
    </row>
    <row r="21" spans="1:33" ht="45" customHeight="1">
      <c r="A21" s="8" t="s">
        <v>32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1368</v>
      </c>
      <c r="I21" s="9">
        <v>1368</v>
      </c>
      <c r="J21" s="9">
        <v>0</v>
      </c>
      <c r="K21" s="9">
        <v>380</v>
      </c>
      <c r="L21" s="9">
        <v>380</v>
      </c>
      <c r="M21" s="9">
        <v>0</v>
      </c>
      <c r="N21" s="9">
        <v>0</v>
      </c>
      <c r="O21" s="9"/>
      <c r="P21" s="9"/>
      <c r="Q21" s="9">
        <v>0</v>
      </c>
      <c r="R21" s="9"/>
      <c r="S21" s="9"/>
      <c r="T21" s="9">
        <v>0</v>
      </c>
      <c r="U21" s="9"/>
      <c r="V21" s="9"/>
      <c r="W21" s="9">
        <v>0</v>
      </c>
      <c r="X21" s="9"/>
      <c r="Y21" s="9"/>
      <c r="Z21" s="9">
        <v>0</v>
      </c>
      <c r="AA21" s="9"/>
      <c r="AB21" s="9"/>
      <c r="AC21" s="9">
        <v>0</v>
      </c>
      <c r="AD21" s="9"/>
      <c r="AE21" s="9"/>
      <c r="AG21" s="35"/>
    </row>
    <row r="22" spans="1:33" ht="45" customHeight="1">
      <c r="A22" s="8" t="s">
        <v>33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700</v>
      </c>
      <c r="L22" s="9">
        <v>686</v>
      </c>
      <c r="M22" s="9">
        <v>14</v>
      </c>
      <c r="N22" s="9">
        <v>0</v>
      </c>
      <c r="O22" s="9"/>
      <c r="P22" s="9"/>
      <c r="Q22" s="9">
        <v>0</v>
      </c>
      <c r="R22" s="9"/>
      <c r="S22" s="9"/>
      <c r="T22" s="9">
        <v>0</v>
      </c>
      <c r="U22" s="9"/>
      <c r="V22" s="9"/>
      <c r="W22" s="9">
        <v>0</v>
      </c>
      <c r="X22" s="9"/>
      <c r="Y22" s="9"/>
      <c r="Z22" s="9">
        <v>0</v>
      </c>
      <c r="AA22" s="9"/>
      <c r="AB22" s="9"/>
      <c r="AC22" s="9">
        <v>0</v>
      </c>
      <c r="AD22" s="9"/>
      <c r="AE22" s="9"/>
      <c r="AG22" s="35"/>
    </row>
    <row r="23" spans="1:33" ht="45" customHeight="1">
      <c r="A23" s="8" t="s">
        <v>34</v>
      </c>
      <c r="B23" s="9">
        <v>1275</v>
      </c>
      <c r="C23" s="9">
        <v>1275</v>
      </c>
      <c r="D23" s="9">
        <v>0</v>
      </c>
      <c r="E23" s="9">
        <v>0</v>
      </c>
      <c r="F23" s="9">
        <v>0</v>
      </c>
      <c r="G23" s="9">
        <v>0</v>
      </c>
      <c r="H23" s="9">
        <v>520</v>
      </c>
      <c r="I23" s="9">
        <v>364</v>
      </c>
      <c r="J23" s="9">
        <v>156</v>
      </c>
      <c r="K23" s="9">
        <v>1378</v>
      </c>
      <c r="L23" s="9">
        <v>1366</v>
      </c>
      <c r="M23" s="9">
        <v>12</v>
      </c>
      <c r="N23" s="9">
        <v>0</v>
      </c>
      <c r="O23" s="9"/>
      <c r="P23" s="9"/>
      <c r="Q23" s="9">
        <v>0</v>
      </c>
      <c r="R23" s="9"/>
      <c r="S23" s="9"/>
      <c r="T23" s="9">
        <v>0</v>
      </c>
      <c r="U23" s="9"/>
      <c r="V23" s="9"/>
      <c r="W23" s="9">
        <v>0</v>
      </c>
      <c r="X23" s="9"/>
      <c r="Y23" s="9"/>
      <c r="Z23" s="9">
        <v>0</v>
      </c>
      <c r="AA23" s="9"/>
      <c r="AB23" s="9"/>
      <c r="AC23" s="9">
        <v>0</v>
      </c>
      <c r="AD23" s="9"/>
      <c r="AE23" s="9"/>
      <c r="AG23" s="35"/>
    </row>
    <row r="24" spans="1:33" ht="45" customHeight="1">
      <c r="A24" s="8" t="s">
        <v>35</v>
      </c>
      <c r="B24" s="9">
        <v>1585</v>
      </c>
      <c r="C24" s="9">
        <v>1560</v>
      </c>
      <c r="D24" s="9">
        <v>25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513</v>
      </c>
      <c r="L24" s="9">
        <v>513</v>
      </c>
      <c r="M24" s="9">
        <v>0</v>
      </c>
      <c r="N24" s="9">
        <v>0</v>
      </c>
      <c r="O24" s="9"/>
      <c r="P24" s="9"/>
      <c r="Q24" s="9">
        <v>0</v>
      </c>
      <c r="R24" s="9"/>
      <c r="S24" s="9"/>
      <c r="T24" s="9">
        <v>0</v>
      </c>
      <c r="U24" s="9"/>
      <c r="V24" s="9"/>
      <c r="W24" s="9">
        <v>0</v>
      </c>
      <c r="X24" s="9"/>
      <c r="Y24" s="9"/>
      <c r="Z24" s="9">
        <v>0</v>
      </c>
      <c r="AA24" s="9"/>
      <c r="AB24" s="9"/>
      <c r="AC24" s="9">
        <v>0</v>
      </c>
      <c r="AD24" s="9"/>
      <c r="AE24" s="9"/>
      <c r="AG24" s="35"/>
    </row>
    <row r="25" spans="1:33" ht="45" customHeight="1">
      <c r="A25" s="8" t="s">
        <v>36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376</v>
      </c>
      <c r="I25" s="9">
        <v>376</v>
      </c>
      <c r="J25" s="9">
        <v>0</v>
      </c>
      <c r="K25" s="9">
        <v>710</v>
      </c>
      <c r="L25" s="9">
        <v>710</v>
      </c>
      <c r="M25" s="9">
        <v>0</v>
      </c>
      <c r="N25" s="9">
        <v>0</v>
      </c>
      <c r="O25" s="9"/>
      <c r="P25" s="9"/>
      <c r="Q25" s="9">
        <v>0</v>
      </c>
      <c r="R25" s="9"/>
      <c r="S25" s="9"/>
      <c r="T25" s="9">
        <v>0</v>
      </c>
      <c r="U25" s="9"/>
      <c r="V25" s="9"/>
      <c r="W25" s="9">
        <v>0</v>
      </c>
      <c r="X25" s="9"/>
      <c r="Y25" s="9"/>
      <c r="Z25" s="9">
        <v>0</v>
      </c>
      <c r="AA25" s="9"/>
      <c r="AB25" s="9"/>
      <c r="AC25" s="9">
        <v>0</v>
      </c>
      <c r="AD25" s="9"/>
      <c r="AE25" s="9"/>
      <c r="AG25" s="35"/>
    </row>
    <row r="26" spans="1:33" ht="45" customHeight="1">
      <c r="A26" s="8" t="s">
        <v>37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158</v>
      </c>
      <c r="L26" s="9">
        <v>158</v>
      </c>
      <c r="M26" s="9">
        <v>0</v>
      </c>
      <c r="N26" s="9">
        <v>0</v>
      </c>
      <c r="O26" s="9"/>
      <c r="P26" s="9"/>
      <c r="Q26" s="9">
        <v>0</v>
      </c>
      <c r="R26" s="9"/>
      <c r="S26" s="9"/>
      <c r="T26" s="9">
        <v>0</v>
      </c>
      <c r="U26" s="9"/>
      <c r="V26" s="9"/>
      <c r="W26" s="9">
        <v>0</v>
      </c>
      <c r="X26" s="9"/>
      <c r="Y26" s="9"/>
      <c r="Z26" s="9">
        <v>0</v>
      </c>
      <c r="AA26" s="9"/>
      <c r="AB26" s="9"/>
      <c r="AC26" s="9">
        <v>0</v>
      </c>
      <c r="AD26" s="9"/>
      <c r="AE26" s="9"/>
      <c r="AG26" s="35"/>
    </row>
    <row r="27" spans="1:33" ht="45" customHeight="1">
      <c r="A27" s="8" t="s">
        <v>38</v>
      </c>
      <c r="B27" s="9">
        <v>720</v>
      </c>
      <c r="C27" s="9">
        <v>720</v>
      </c>
      <c r="D27" s="9">
        <v>0</v>
      </c>
      <c r="E27" s="9">
        <v>0</v>
      </c>
      <c r="F27" s="9">
        <v>0</v>
      </c>
      <c r="G27" s="9">
        <v>0</v>
      </c>
      <c r="H27" s="9">
        <v>3693</v>
      </c>
      <c r="I27" s="9">
        <v>2983</v>
      </c>
      <c r="J27" s="9">
        <v>710</v>
      </c>
      <c r="K27" s="9">
        <v>1262</v>
      </c>
      <c r="L27" s="9">
        <v>1242</v>
      </c>
      <c r="M27" s="9">
        <v>20</v>
      </c>
      <c r="N27" s="9">
        <v>0</v>
      </c>
      <c r="O27" s="9"/>
      <c r="P27" s="9"/>
      <c r="Q27" s="9">
        <v>0</v>
      </c>
      <c r="R27" s="9"/>
      <c r="S27" s="9"/>
      <c r="T27" s="9">
        <v>0</v>
      </c>
      <c r="U27" s="9"/>
      <c r="V27" s="9"/>
      <c r="W27" s="9">
        <v>0</v>
      </c>
      <c r="X27" s="9"/>
      <c r="Y27" s="9"/>
      <c r="Z27" s="9">
        <v>0</v>
      </c>
      <c r="AA27" s="9"/>
      <c r="AB27" s="9"/>
      <c r="AC27" s="9">
        <v>0</v>
      </c>
      <c r="AD27" s="9"/>
      <c r="AE27" s="9"/>
      <c r="AG27" s="35"/>
    </row>
    <row r="28" spans="1:33" ht="45" customHeight="1">
      <c r="A28" s="8" t="s">
        <v>39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210</v>
      </c>
      <c r="L28" s="9">
        <v>210</v>
      </c>
      <c r="M28" s="9">
        <v>0</v>
      </c>
      <c r="N28" s="9">
        <v>0</v>
      </c>
      <c r="O28" s="9"/>
      <c r="P28" s="9"/>
      <c r="Q28" s="9">
        <v>0</v>
      </c>
      <c r="R28" s="9"/>
      <c r="S28" s="9"/>
      <c r="T28" s="9">
        <v>0</v>
      </c>
      <c r="U28" s="9"/>
      <c r="V28" s="9"/>
      <c r="W28" s="9">
        <v>0</v>
      </c>
      <c r="X28" s="9"/>
      <c r="Y28" s="9"/>
      <c r="Z28" s="9">
        <v>0</v>
      </c>
      <c r="AA28" s="9"/>
      <c r="AB28" s="9"/>
      <c r="AC28" s="9">
        <v>0</v>
      </c>
      <c r="AD28" s="9"/>
      <c r="AE28" s="9"/>
      <c r="AG28" s="35"/>
    </row>
    <row r="29" spans="1:33" ht="45" customHeight="1">
      <c r="A29" s="8" t="s">
        <v>40</v>
      </c>
      <c r="B29" s="9">
        <v>1020</v>
      </c>
      <c r="C29" s="9">
        <v>1020</v>
      </c>
      <c r="D29" s="9">
        <v>0</v>
      </c>
      <c r="E29" s="9">
        <v>0</v>
      </c>
      <c r="F29" s="9">
        <v>0</v>
      </c>
      <c r="G29" s="9">
        <v>0</v>
      </c>
      <c r="H29" s="9">
        <v>802</v>
      </c>
      <c r="I29" s="9">
        <v>617</v>
      </c>
      <c r="J29" s="9">
        <v>185</v>
      </c>
      <c r="K29" s="9">
        <v>1200</v>
      </c>
      <c r="L29" s="9">
        <v>1175</v>
      </c>
      <c r="M29" s="9">
        <v>25</v>
      </c>
      <c r="N29" s="9">
        <v>0</v>
      </c>
      <c r="O29" s="9"/>
      <c r="P29" s="9"/>
      <c r="Q29" s="9">
        <v>0</v>
      </c>
      <c r="R29" s="9"/>
      <c r="S29" s="9"/>
      <c r="T29" s="9">
        <v>0</v>
      </c>
      <c r="U29" s="9"/>
      <c r="V29" s="9"/>
      <c r="W29" s="9">
        <v>0</v>
      </c>
      <c r="X29" s="9"/>
      <c r="Y29" s="9"/>
      <c r="Z29" s="9">
        <v>0</v>
      </c>
      <c r="AA29" s="9"/>
      <c r="AB29" s="9"/>
      <c r="AC29" s="9">
        <v>0</v>
      </c>
      <c r="AD29" s="9"/>
      <c r="AE29" s="9"/>
      <c r="AG29" s="35"/>
    </row>
    <row r="30" spans="1:33" ht="45" customHeight="1">
      <c r="A30" s="8" t="s">
        <v>41</v>
      </c>
      <c r="B30" s="9">
        <v>0</v>
      </c>
      <c r="C30" s="9"/>
      <c r="D30" s="9"/>
      <c r="E30" s="9">
        <v>0</v>
      </c>
      <c r="F30" s="9">
        <v>0</v>
      </c>
      <c r="G30" s="9">
        <v>0</v>
      </c>
      <c r="H30" s="9">
        <v>997</v>
      </c>
      <c r="I30" s="9">
        <v>997</v>
      </c>
      <c r="J30" s="9">
        <v>0</v>
      </c>
      <c r="K30" s="9">
        <v>600</v>
      </c>
      <c r="L30" s="9">
        <v>600</v>
      </c>
      <c r="M30" s="9">
        <v>0</v>
      </c>
      <c r="N30" s="9">
        <v>0</v>
      </c>
      <c r="O30" s="9"/>
      <c r="P30" s="9"/>
      <c r="Q30" s="9">
        <v>0</v>
      </c>
      <c r="R30" s="9"/>
      <c r="S30" s="9"/>
      <c r="T30" s="9">
        <v>0</v>
      </c>
      <c r="U30" s="9"/>
      <c r="V30" s="9"/>
      <c r="W30" s="9">
        <v>0</v>
      </c>
      <c r="X30" s="9"/>
      <c r="Y30" s="9"/>
      <c r="Z30" s="9">
        <v>0</v>
      </c>
      <c r="AA30" s="9"/>
      <c r="AB30" s="9"/>
      <c r="AC30" s="9">
        <v>0</v>
      </c>
      <c r="AD30" s="9"/>
      <c r="AE30" s="9"/>
      <c r="AG30" s="35"/>
    </row>
    <row r="31" spans="1:33" ht="45" customHeight="1">
      <c r="A31" s="8" t="s">
        <v>42</v>
      </c>
      <c r="B31" s="9">
        <v>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207</v>
      </c>
      <c r="I31" s="9">
        <v>207</v>
      </c>
      <c r="J31" s="9">
        <v>0</v>
      </c>
      <c r="K31" s="9">
        <v>0</v>
      </c>
      <c r="L31" s="9"/>
      <c r="M31" s="9"/>
      <c r="N31" s="9">
        <v>0</v>
      </c>
      <c r="O31" s="9"/>
      <c r="P31" s="9"/>
      <c r="Q31" s="9">
        <v>0</v>
      </c>
      <c r="R31" s="9"/>
      <c r="S31" s="9"/>
      <c r="T31" s="9">
        <v>0</v>
      </c>
      <c r="U31" s="9"/>
      <c r="V31" s="9"/>
      <c r="W31" s="9">
        <v>0</v>
      </c>
      <c r="X31" s="9"/>
      <c r="Y31" s="9"/>
      <c r="Z31" s="9">
        <v>0</v>
      </c>
      <c r="AA31" s="9"/>
      <c r="AB31" s="9"/>
      <c r="AC31" s="9">
        <v>0</v>
      </c>
      <c r="AD31" s="9"/>
      <c r="AE31" s="9"/>
      <c r="AG31" s="35"/>
    </row>
    <row r="32" spans="1:33" ht="45" customHeight="1">
      <c r="A32" s="8" t="s">
        <v>43</v>
      </c>
      <c r="B32" s="9">
        <v>1800</v>
      </c>
      <c r="C32" s="9">
        <v>1750</v>
      </c>
      <c r="D32" s="9">
        <v>50</v>
      </c>
      <c r="E32" s="9">
        <v>0</v>
      </c>
      <c r="F32" s="9">
        <v>0</v>
      </c>
      <c r="G32" s="9">
        <v>0</v>
      </c>
      <c r="H32" s="9">
        <v>763</v>
      </c>
      <c r="I32" s="9">
        <v>763</v>
      </c>
      <c r="J32" s="9">
        <v>0</v>
      </c>
      <c r="K32" s="9">
        <v>750</v>
      </c>
      <c r="L32" s="9">
        <v>750</v>
      </c>
      <c r="M32" s="9">
        <v>0</v>
      </c>
      <c r="N32" s="9">
        <v>0</v>
      </c>
      <c r="O32" s="9"/>
      <c r="P32" s="9"/>
      <c r="Q32" s="9">
        <v>0</v>
      </c>
      <c r="R32" s="9"/>
      <c r="S32" s="9"/>
      <c r="T32" s="9">
        <v>0</v>
      </c>
      <c r="U32" s="9"/>
      <c r="V32" s="9"/>
      <c r="W32" s="9">
        <v>0</v>
      </c>
      <c r="X32" s="9"/>
      <c r="Y32" s="9"/>
      <c r="Z32" s="9">
        <v>0</v>
      </c>
      <c r="AA32" s="9"/>
      <c r="AB32" s="9"/>
      <c r="AC32" s="9">
        <v>0</v>
      </c>
      <c r="AD32" s="9"/>
      <c r="AE32" s="9"/>
      <c r="AG32" s="35"/>
    </row>
    <row r="33" spans="1:33" ht="45" customHeight="1">
      <c r="A33" s="8" t="s">
        <v>44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502</v>
      </c>
      <c r="L33" s="9">
        <v>478</v>
      </c>
      <c r="M33" s="9">
        <v>24</v>
      </c>
      <c r="N33" s="9">
        <v>0</v>
      </c>
      <c r="O33" s="9">
        <v>0</v>
      </c>
      <c r="P33" s="9"/>
      <c r="Q33" s="9">
        <v>0</v>
      </c>
      <c r="R33" s="9"/>
      <c r="S33" s="9"/>
      <c r="T33" s="9">
        <v>0</v>
      </c>
      <c r="U33" s="9"/>
      <c r="V33" s="9"/>
      <c r="W33" s="9">
        <v>0</v>
      </c>
      <c r="X33" s="9"/>
      <c r="Y33" s="9"/>
      <c r="Z33" s="9">
        <v>0</v>
      </c>
      <c r="AA33" s="9"/>
      <c r="AB33" s="9"/>
      <c r="AC33" s="9">
        <v>0</v>
      </c>
      <c r="AD33" s="9"/>
      <c r="AE33" s="9"/>
      <c r="AG33" s="35"/>
    </row>
    <row r="34" spans="1:33" ht="45" customHeight="1">
      <c r="A34" s="8" t="s">
        <v>45</v>
      </c>
      <c r="B34" s="9">
        <v>1500</v>
      </c>
      <c r="C34" s="9">
        <v>1500</v>
      </c>
      <c r="D34" s="9">
        <v>0</v>
      </c>
      <c r="E34" s="9">
        <v>0</v>
      </c>
      <c r="F34" s="9">
        <v>0</v>
      </c>
      <c r="G34" s="9">
        <v>0</v>
      </c>
      <c r="H34" s="9">
        <v>853</v>
      </c>
      <c r="I34" s="9">
        <v>837</v>
      </c>
      <c r="J34" s="9">
        <v>16</v>
      </c>
      <c r="K34" s="9">
        <v>685</v>
      </c>
      <c r="L34" s="9">
        <v>685</v>
      </c>
      <c r="M34" s="9">
        <v>0</v>
      </c>
      <c r="N34" s="9">
        <v>0</v>
      </c>
      <c r="O34" s="9"/>
      <c r="P34" s="9"/>
      <c r="Q34" s="9">
        <v>0</v>
      </c>
      <c r="R34" s="9"/>
      <c r="S34" s="9"/>
      <c r="T34" s="9">
        <v>0</v>
      </c>
      <c r="U34" s="9"/>
      <c r="V34" s="9"/>
      <c r="W34" s="9">
        <v>0</v>
      </c>
      <c r="X34" s="9"/>
      <c r="Y34" s="9"/>
      <c r="Z34" s="9">
        <v>0</v>
      </c>
      <c r="AA34" s="9"/>
      <c r="AB34" s="9"/>
      <c r="AC34" s="9">
        <v>0</v>
      </c>
      <c r="AD34" s="9"/>
      <c r="AE34" s="9"/>
      <c r="AG34" s="35"/>
    </row>
    <row r="35" spans="1:33" ht="45" customHeight="1">
      <c r="A35" s="8" t="s">
        <v>46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201</v>
      </c>
      <c r="I35" s="9">
        <v>16</v>
      </c>
      <c r="J35" s="9">
        <v>185</v>
      </c>
      <c r="K35" s="9">
        <v>789</v>
      </c>
      <c r="L35" s="9">
        <v>786</v>
      </c>
      <c r="M35" s="9">
        <v>3</v>
      </c>
      <c r="N35" s="9">
        <v>0</v>
      </c>
      <c r="O35" s="9"/>
      <c r="P35" s="9"/>
      <c r="Q35" s="9">
        <v>0</v>
      </c>
      <c r="R35" s="9"/>
      <c r="S35" s="9"/>
      <c r="T35" s="9">
        <v>0</v>
      </c>
      <c r="U35" s="9"/>
      <c r="V35" s="9"/>
      <c r="W35" s="9">
        <v>0</v>
      </c>
      <c r="X35" s="9"/>
      <c r="Y35" s="9"/>
      <c r="Z35" s="9">
        <v>0</v>
      </c>
      <c r="AA35" s="9"/>
      <c r="AB35" s="9"/>
      <c r="AC35" s="9">
        <v>0</v>
      </c>
      <c r="AD35" s="9"/>
      <c r="AE35" s="9"/>
      <c r="AG35" s="35"/>
    </row>
    <row r="36" spans="1:33" ht="45" customHeight="1">
      <c r="A36" s="8" t="s">
        <v>47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350</v>
      </c>
      <c r="L36" s="9">
        <v>350</v>
      </c>
      <c r="M36" s="9">
        <v>0</v>
      </c>
      <c r="N36" s="9">
        <v>0</v>
      </c>
      <c r="O36" s="9"/>
      <c r="P36" s="9"/>
      <c r="Q36" s="9">
        <v>0</v>
      </c>
      <c r="R36" s="9"/>
      <c r="S36" s="9"/>
      <c r="T36" s="9">
        <v>0</v>
      </c>
      <c r="U36" s="9"/>
      <c r="V36" s="9"/>
      <c r="W36" s="9">
        <v>0</v>
      </c>
      <c r="X36" s="9"/>
      <c r="Y36" s="9"/>
      <c r="Z36" s="9">
        <v>0</v>
      </c>
      <c r="AA36" s="9"/>
      <c r="AB36" s="9"/>
      <c r="AC36" s="9">
        <v>0</v>
      </c>
      <c r="AD36" s="9"/>
      <c r="AE36" s="9"/>
      <c r="AG36" s="35"/>
    </row>
    <row r="37" spans="1:33" ht="45" customHeight="1">
      <c r="A37" s="8" t="s">
        <v>48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1581</v>
      </c>
      <c r="I37" s="9">
        <v>783</v>
      </c>
      <c r="J37" s="9">
        <v>798</v>
      </c>
      <c r="K37" s="9">
        <v>600</v>
      </c>
      <c r="L37" s="9">
        <v>600</v>
      </c>
      <c r="M37" s="9">
        <v>0</v>
      </c>
      <c r="N37" s="9">
        <v>0</v>
      </c>
      <c r="O37" s="9"/>
      <c r="P37" s="9"/>
      <c r="Q37" s="9">
        <v>0</v>
      </c>
      <c r="R37" s="9"/>
      <c r="S37" s="9"/>
      <c r="T37" s="9">
        <v>0</v>
      </c>
      <c r="U37" s="9"/>
      <c r="V37" s="9"/>
      <c r="W37" s="9">
        <v>0</v>
      </c>
      <c r="X37" s="9"/>
      <c r="Y37" s="9"/>
      <c r="Z37" s="9">
        <v>0</v>
      </c>
      <c r="AA37" s="9"/>
      <c r="AB37" s="9"/>
      <c r="AC37" s="9">
        <v>0</v>
      </c>
      <c r="AD37" s="9"/>
      <c r="AE37" s="9"/>
      <c r="AG37" s="35"/>
    </row>
    <row r="38" spans="1:33" ht="45" customHeight="1">
      <c r="A38" s="8" t="s">
        <v>49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374</v>
      </c>
      <c r="I38" s="9">
        <v>284</v>
      </c>
      <c r="J38" s="9">
        <v>90</v>
      </c>
      <c r="K38" s="9">
        <v>0</v>
      </c>
      <c r="L38" s="9">
        <v>0</v>
      </c>
      <c r="M38" s="9">
        <v>0</v>
      </c>
      <c r="N38" s="9">
        <v>0</v>
      </c>
      <c r="O38" s="9"/>
      <c r="P38" s="9"/>
      <c r="Q38" s="9">
        <v>0</v>
      </c>
      <c r="R38" s="9"/>
      <c r="S38" s="9"/>
      <c r="T38" s="9">
        <v>0</v>
      </c>
      <c r="U38" s="9"/>
      <c r="V38" s="9"/>
      <c r="W38" s="9">
        <v>0</v>
      </c>
      <c r="X38" s="9"/>
      <c r="Y38" s="9"/>
      <c r="Z38" s="9">
        <v>0</v>
      </c>
      <c r="AA38" s="9"/>
      <c r="AB38" s="9"/>
      <c r="AC38" s="9">
        <v>0</v>
      </c>
      <c r="AD38" s="9"/>
      <c r="AE38" s="9"/>
      <c r="AG38" s="35"/>
    </row>
    <row r="39" spans="1:33" ht="45" customHeight="1">
      <c r="A39" s="8" t="s">
        <v>50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1685</v>
      </c>
      <c r="I39" s="9">
        <v>1685</v>
      </c>
      <c r="J39" s="9">
        <v>0</v>
      </c>
      <c r="K39" s="9">
        <v>220</v>
      </c>
      <c r="L39" s="9">
        <v>220</v>
      </c>
      <c r="M39" s="9">
        <v>0</v>
      </c>
      <c r="N39" s="9">
        <v>0</v>
      </c>
      <c r="O39" s="9"/>
      <c r="P39" s="9"/>
      <c r="Q39" s="9">
        <v>0</v>
      </c>
      <c r="R39" s="9"/>
      <c r="S39" s="9"/>
      <c r="T39" s="9">
        <v>0</v>
      </c>
      <c r="U39" s="9"/>
      <c r="V39" s="9"/>
      <c r="W39" s="9">
        <v>0</v>
      </c>
      <c r="X39" s="9"/>
      <c r="Y39" s="9"/>
      <c r="Z39" s="9">
        <v>0</v>
      </c>
      <c r="AA39" s="9"/>
      <c r="AB39" s="9"/>
      <c r="AC39" s="9">
        <v>0</v>
      </c>
      <c r="AD39" s="9"/>
      <c r="AE39" s="9"/>
      <c r="AG39" s="35"/>
    </row>
    <row r="40" spans="1:33" ht="45" customHeight="1">
      <c r="A40" s="8" t="s">
        <v>51</v>
      </c>
      <c r="B40" s="9">
        <v>2820</v>
      </c>
      <c r="C40" s="9">
        <v>2805</v>
      </c>
      <c r="D40" s="9">
        <v>15</v>
      </c>
      <c r="E40" s="9">
        <v>1371</v>
      </c>
      <c r="F40" s="9">
        <v>1354</v>
      </c>
      <c r="G40" s="9">
        <v>17</v>
      </c>
      <c r="H40" s="9">
        <v>2120</v>
      </c>
      <c r="I40" s="9">
        <v>2120</v>
      </c>
      <c r="J40" s="9">
        <v>0</v>
      </c>
      <c r="K40" s="9">
        <v>1300</v>
      </c>
      <c r="L40" s="9">
        <v>1300</v>
      </c>
      <c r="M40" s="9">
        <v>0</v>
      </c>
      <c r="N40" s="9">
        <v>0</v>
      </c>
      <c r="O40" s="9">
        <v>0</v>
      </c>
      <c r="P40" s="9">
        <v>0</v>
      </c>
      <c r="Q40" s="9">
        <v>1440</v>
      </c>
      <c r="R40" s="9">
        <v>1440</v>
      </c>
      <c r="S40" s="9">
        <v>0</v>
      </c>
      <c r="T40" s="9">
        <v>0</v>
      </c>
      <c r="U40" s="9">
        <v>0</v>
      </c>
      <c r="V40" s="9"/>
      <c r="W40" s="9">
        <v>0</v>
      </c>
      <c r="X40" s="9">
        <v>0</v>
      </c>
      <c r="Y40" s="9"/>
      <c r="Z40" s="9">
        <v>0</v>
      </c>
      <c r="AA40" s="9"/>
      <c r="AB40" s="9"/>
      <c r="AC40" s="9">
        <v>0</v>
      </c>
      <c r="AD40" s="9"/>
      <c r="AE40" s="9"/>
      <c r="AG40" s="35"/>
    </row>
    <row r="41" spans="1:33" ht="45" customHeight="1">
      <c r="A41" s="8" t="s">
        <v>52</v>
      </c>
      <c r="B41" s="9">
        <v>1200</v>
      </c>
      <c r="C41" s="9">
        <v>1200</v>
      </c>
      <c r="D41" s="9">
        <v>0</v>
      </c>
      <c r="E41" s="9">
        <v>1050</v>
      </c>
      <c r="F41" s="9">
        <v>1050</v>
      </c>
      <c r="G41" s="9">
        <v>0</v>
      </c>
      <c r="H41" s="9">
        <v>1445</v>
      </c>
      <c r="I41" s="9">
        <v>1445</v>
      </c>
      <c r="J41" s="9">
        <v>0</v>
      </c>
      <c r="K41" s="9">
        <v>150</v>
      </c>
      <c r="L41" s="9">
        <v>150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/>
      <c r="V41" s="9"/>
      <c r="W41" s="9">
        <v>0</v>
      </c>
      <c r="X41" s="9"/>
      <c r="Y41" s="9"/>
      <c r="Z41" s="9">
        <v>0</v>
      </c>
      <c r="AA41" s="9"/>
      <c r="AB41" s="9"/>
      <c r="AC41" s="9">
        <v>0</v>
      </c>
      <c r="AD41" s="9"/>
      <c r="AE41" s="9"/>
      <c r="AG41" s="35"/>
    </row>
    <row r="42" spans="1:33" ht="45" customHeight="1">
      <c r="A42" s="8" t="s">
        <v>53</v>
      </c>
      <c r="B42" s="9">
        <v>1000</v>
      </c>
      <c r="C42" s="9">
        <v>0</v>
      </c>
      <c r="D42" s="9">
        <v>1000</v>
      </c>
      <c r="E42" s="9">
        <v>0</v>
      </c>
      <c r="F42" s="9">
        <v>0</v>
      </c>
      <c r="G42" s="9">
        <v>0</v>
      </c>
      <c r="H42" s="9">
        <v>1816</v>
      </c>
      <c r="I42" s="9">
        <v>0</v>
      </c>
      <c r="J42" s="9">
        <v>1816</v>
      </c>
      <c r="K42" s="9">
        <v>500</v>
      </c>
      <c r="L42" s="9">
        <v>0</v>
      </c>
      <c r="M42" s="9">
        <v>500</v>
      </c>
      <c r="N42" s="9">
        <v>0</v>
      </c>
      <c r="O42" s="9">
        <v>0</v>
      </c>
      <c r="P42" s="9"/>
      <c r="Q42" s="9">
        <v>0</v>
      </c>
      <c r="R42" s="9"/>
      <c r="S42" s="9"/>
      <c r="T42" s="9">
        <v>0</v>
      </c>
      <c r="U42" s="9"/>
      <c r="V42" s="9"/>
      <c r="W42" s="9">
        <v>0</v>
      </c>
      <c r="X42" s="9"/>
      <c r="Y42" s="9"/>
      <c r="Z42" s="9">
        <v>0</v>
      </c>
      <c r="AA42" s="9"/>
      <c r="AB42" s="9"/>
      <c r="AC42" s="9">
        <v>0</v>
      </c>
      <c r="AD42" s="9"/>
      <c r="AE42" s="9"/>
      <c r="AG42" s="35"/>
    </row>
    <row r="43" spans="1:33" ht="45" customHeight="1">
      <c r="A43" s="8" t="s">
        <v>54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5708</v>
      </c>
      <c r="I43" s="9">
        <v>4748</v>
      </c>
      <c r="J43" s="9">
        <v>960</v>
      </c>
      <c r="K43" s="9">
        <v>1601</v>
      </c>
      <c r="L43" s="9">
        <v>1572</v>
      </c>
      <c r="M43" s="9">
        <v>29</v>
      </c>
      <c r="N43" s="9">
        <v>0</v>
      </c>
      <c r="O43" s="9">
        <v>0</v>
      </c>
      <c r="P43" s="9">
        <v>0</v>
      </c>
      <c r="Q43" s="9">
        <v>0</v>
      </c>
      <c r="R43" s="9"/>
      <c r="S43" s="9"/>
      <c r="T43" s="9">
        <v>0</v>
      </c>
      <c r="U43" s="9"/>
      <c r="V43" s="9"/>
      <c r="W43" s="9">
        <v>0</v>
      </c>
      <c r="X43" s="9"/>
      <c r="Y43" s="9"/>
      <c r="Z43" s="9">
        <v>0</v>
      </c>
      <c r="AA43" s="9"/>
      <c r="AB43" s="9"/>
      <c r="AC43" s="9">
        <v>0</v>
      </c>
      <c r="AD43" s="9"/>
      <c r="AE43" s="9"/>
      <c r="AG43" s="35"/>
    </row>
    <row r="44" spans="1:33" ht="45" customHeight="1">
      <c r="A44" s="8" t="s">
        <v>55</v>
      </c>
      <c r="B44" s="9">
        <v>3962</v>
      </c>
      <c r="C44" s="9">
        <v>3962</v>
      </c>
      <c r="D44" s="9">
        <v>0</v>
      </c>
      <c r="E44" s="9">
        <v>0</v>
      </c>
      <c r="F44" s="9">
        <v>0</v>
      </c>
      <c r="G44" s="9">
        <v>0</v>
      </c>
      <c r="H44" s="9">
        <v>1756</v>
      </c>
      <c r="I44" s="9">
        <v>1756</v>
      </c>
      <c r="J44" s="9">
        <v>0</v>
      </c>
      <c r="K44" s="9">
        <v>2500</v>
      </c>
      <c r="L44" s="9">
        <v>2500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/>
      <c r="S44" s="9"/>
      <c r="T44" s="9">
        <v>0</v>
      </c>
      <c r="U44" s="9"/>
      <c r="V44" s="9"/>
      <c r="W44" s="9">
        <v>0</v>
      </c>
      <c r="X44" s="9"/>
      <c r="Y44" s="9"/>
      <c r="Z44" s="9">
        <v>0</v>
      </c>
      <c r="AA44" s="9"/>
      <c r="AB44" s="9"/>
      <c r="AC44" s="9">
        <v>0</v>
      </c>
      <c r="AD44" s="9"/>
      <c r="AE44" s="9"/>
      <c r="AG44" s="35"/>
    </row>
    <row r="45" spans="1:33" ht="45" customHeight="1">
      <c r="A45" s="8" t="s">
        <v>56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884</v>
      </c>
      <c r="I45" s="9">
        <v>884</v>
      </c>
      <c r="J45" s="9">
        <v>0</v>
      </c>
      <c r="K45" s="9">
        <v>982</v>
      </c>
      <c r="L45" s="9">
        <v>982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/>
      <c r="S45" s="9"/>
      <c r="T45" s="9">
        <v>0</v>
      </c>
      <c r="U45" s="9"/>
      <c r="V45" s="9"/>
      <c r="W45" s="9">
        <v>0</v>
      </c>
      <c r="X45" s="9"/>
      <c r="Y45" s="9"/>
      <c r="Z45" s="9">
        <v>0</v>
      </c>
      <c r="AA45" s="9"/>
      <c r="AB45" s="9"/>
      <c r="AC45" s="9">
        <v>0</v>
      </c>
      <c r="AD45" s="9"/>
      <c r="AE45" s="9"/>
      <c r="AG45" s="35"/>
    </row>
    <row r="46" spans="1:33" ht="45" customHeight="1">
      <c r="A46" s="8" t="s">
        <v>57</v>
      </c>
      <c r="B46" s="9">
        <v>0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3237</v>
      </c>
      <c r="I46" s="9">
        <v>3237</v>
      </c>
      <c r="J46" s="9">
        <v>0</v>
      </c>
      <c r="K46" s="9">
        <v>2529</v>
      </c>
      <c r="L46" s="9">
        <v>2529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/>
      <c r="AB46" s="9"/>
      <c r="AC46" s="9">
        <v>0</v>
      </c>
      <c r="AD46" s="9"/>
      <c r="AE46" s="9"/>
      <c r="AG46" s="35"/>
    </row>
    <row r="47" spans="1:33" ht="45" customHeight="1">
      <c r="A47" s="8" t="s">
        <v>101</v>
      </c>
      <c r="B47" s="9">
        <v>6500</v>
      </c>
      <c r="C47" s="9">
        <v>6500</v>
      </c>
      <c r="D47" s="9">
        <v>0</v>
      </c>
      <c r="E47" s="9">
        <v>800</v>
      </c>
      <c r="F47" s="9">
        <v>800</v>
      </c>
      <c r="G47" s="9">
        <v>0</v>
      </c>
      <c r="H47" s="9">
        <v>6073</v>
      </c>
      <c r="I47" s="9">
        <v>6073</v>
      </c>
      <c r="J47" s="9">
        <v>0</v>
      </c>
      <c r="K47" s="9">
        <v>1594</v>
      </c>
      <c r="L47" s="9">
        <v>1594</v>
      </c>
      <c r="M47" s="9">
        <v>0</v>
      </c>
      <c r="N47" s="9">
        <v>0</v>
      </c>
      <c r="O47" s="9">
        <v>0</v>
      </c>
      <c r="P47" s="9">
        <v>0</v>
      </c>
      <c r="Q47" s="9">
        <v>165</v>
      </c>
      <c r="R47" s="9">
        <v>165</v>
      </c>
      <c r="S47" s="9">
        <v>0</v>
      </c>
      <c r="T47" s="9">
        <v>0</v>
      </c>
      <c r="U47" s="9"/>
      <c r="V47" s="9"/>
      <c r="W47" s="9">
        <v>0</v>
      </c>
      <c r="X47" s="9"/>
      <c r="Y47" s="9"/>
      <c r="Z47" s="9">
        <v>0</v>
      </c>
      <c r="AA47" s="9"/>
      <c r="AB47" s="9"/>
      <c r="AC47" s="9">
        <v>0</v>
      </c>
      <c r="AD47" s="9"/>
      <c r="AE47" s="9"/>
      <c r="AG47" s="35"/>
    </row>
    <row r="48" spans="1:33" ht="45" customHeight="1">
      <c r="A48" s="8" t="s">
        <v>59</v>
      </c>
      <c r="B48" s="9">
        <v>1980</v>
      </c>
      <c r="C48" s="9">
        <v>1980</v>
      </c>
      <c r="D48" s="9">
        <v>0</v>
      </c>
      <c r="E48" s="9">
        <v>2184</v>
      </c>
      <c r="F48" s="9">
        <v>2184</v>
      </c>
      <c r="G48" s="9">
        <v>0</v>
      </c>
      <c r="H48" s="9">
        <v>7099</v>
      </c>
      <c r="I48" s="9">
        <v>7099</v>
      </c>
      <c r="J48" s="9">
        <v>0</v>
      </c>
      <c r="K48" s="9">
        <v>984</v>
      </c>
      <c r="L48" s="9">
        <v>984</v>
      </c>
      <c r="M48" s="9">
        <v>0</v>
      </c>
      <c r="N48" s="9">
        <v>0</v>
      </c>
      <c r="O48" s="9">
        <v>0</v>
      </c>
      <c r="P48" s="9">
        <v>0</v>
      </c>
      <c r="Q48" s="9">
        <v>217</v>
      </c>
      <c r="R48" s="9">
        <v>217</v>
      </c>
      <c r="S48" s="9">
        <v>0</v>
      </c>
      <c r="T48" s="9">
        <v>0</v>
      </c>
      <c r="U48" s="9"/>
      <c r="V48" s="9"/>
      <c r="W48" s="9">
        <v>0</v>
      </c>
      <c r="X48" s="9"/>
      <c r="Y48" s="9"/>
      <c r="Z48" s="9">
        <v>0</v>
      </c>
      <c r="AA48" s="9"/>
      <c r="AB48" s="9"/>
      <c r="AC48" s="9">
        <v>0</v>
      </c>
      <c r="AD48" s="9"/>
      <c r="AE48" s="9"/>
      <c r="AG48" s="35"/>
    </row>
    <row r="49" spans="1:33" ht="45" customHeight="1">
      <c r="A49" s="8" t="s">
        <v>60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7212</v>
      </c>
      <c r="I49" s="9">
        <v>7212</v>
      </c>
      <c r="J49" s="9">
        <v>0</v>
      </c>
      <c r="K49" s="9">
        <v>2252</v>
      </c>
      <c r="L49" s="9">
        <v>2252</v>
      </c>
      <c r="M49" s="9">
        <v>0</v>
      </c>
      <c r="N49" s="9">
        <v>0</v>
      </c>
      <c r="O49" s="9"/>
      <c r="P49" s="9"/>
      <c r="Q49" s="9">
        <v>0</v>
      </c>
      <c r="R49" s="9"/>
      <c r="S49" s="9"/>
      <c r="T49" s="9">
        <v>0</v>
      </c>
      <c r="U49" s="9"/>
      <c r="V49" s="9"/>
      <c r="W49" s="9">
        <v>0</v>
      </c>
      <c r="X49" s="9"/>
      <c r="Y49" s="9"/>
      <c r="Z49" s="9">
        <v>0</v>
      </c>
      <c r="AA49" s="9"/>
      <c r="AB49" s="9"/>
      <c r="AC49" s="9">
        <v>0</v>
      </c>
      <c r="AD49" s="9"/>
      <c r="AE49" s="9"/>
      <c r="AG49" s="35"/>
    </row>
    <row r="50" spans="1:33" ht="45" customHeight="1">
      <c r="A50" s="8" t="s">
        <v>61</v>
      </c>
      <c r="B50" s="9">
        <v>0</v>
      </c>
      <c r="C50" s="9">
        <v>0</v>
      </c>
      <c r="D50" s="9">
        <v>0</v>
      </c>
      <c r="E50" s="9">
        <v>610</v>
      </c>
      <c r="F50" s="9">
        <v>610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/>
      <c r="AB50" s="9"/>
      <c r="AC50" s="9">
        <v>4300</v>
      </c>
      <c r="AD50" s="9">
        <v>4300</v>
      </c>
      <c r="AE50" s="9"/>
      <c r="AG50" s="35"/>
    </row>
    <row r="51" spans="1:33" ht="45" customHeight="1">
      <c r="A51" s="8" t="s">
        <v>62</v>
      </c>
      <c r="B51" s="9">
        <v>1500</v>
      </c>
      <c r="C51" s="9">
        <v>1500</v>
      </c>
      <c r="D51" s="9">
        <v>0</v>
      </c>
      <c r="E51" s="9">
        <v>1000</v>
      </c>
      <c r="F51" s="9">
        <v>1000</v>
      </c>
      <c r="G51" s="9">
        <v>0</v>
      </c>
      <c r="H51" s="9">
        <v>4755</v>
      </c>
      <c r="I51" s="9">
        <v>4755</v>
      </c>
      <c r="J51" s="9">
        <v>0</v>
      </c>
      <c r="K51" s="9">
        <v>2072</v>
      </c>
      <c r="L51" s="9">
        <v>2072</v>
      </c>
      <c r="M51" s="9">
        <v>0</v>
      </c>
      <c r="N51" s="9">
        <v>0</v>
      </c>
      <c r="O51" s="9">
        <v>0</v>
      </c>
      <c r="P51" s="9">
        <v>0</v>
      </c>
      <c r="Q51" s="9">
        <v>270</v>
      </c>
      <c r="R51" s="9">
        <v>270</v>
      </c>
      <c r="S51" s="9">
        <v>0</v>
      </c>
      <c r="T51" s="9">
        <v>0</v>
      </c>
      <c r="U51" s="9"/>
      <c r="V51" s="9"/>
      <c r="W51" s="9">
        <v>0</v>
      </c>
      <c r="X51" s="9"/>
      <c r="Y51" s="9"/>
      <c r="Z51" s="9">
        <v>0</v>
      </c>
      <c r="AA51" s="9"/>
      <c r="AB51" s="9"/>
      <c r="AC51" s="9">
        <v>0</v>
      </c>
      <c r="AD51" s="9"/>
      <c r="AE51" s="9"/>
      <c r="AG51" s="35"/>
    </row>
    <row r="52" spans="1:33" ht="45" customHeight="1">
      <c r="A52" s="8" t="s">
        <v>63</v>
      </c>
      <c r="B52" s="9">
        <v>1100</v>
      </c>
      <c r="C52" s="9">
        <v>1100</v>
      </c>
      <c r="D52" s="9">
        <v>0</v>
      </c>
      <c r="E52" s="9">
        <v>0</v>
      </c>
      <c r="F52" s="9">
        <v>0</v>
      </c>
      <c r="G52" s="9">
        <v>0</v>
      </c>
      <c r="H52" s="9">
        <v>3956</v>
      </c>
      <c r="I52" s="9">
        <v>3956</v>
      </c>
      <c r="J52" s="9">
        <v>0</v>
      </c>
      <c r="K52" s="9">
        <v>989</v>
      </c>
      <c r="L52" s="9">
        <v>989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/>
      <c r="S52" s="9"/>
      <c r="T52" s="9">
        <v>0</v>
      </c>
      <c r="U52" s="9"/>
      <c r="V52" s="9"/>
      <c r="W52" s="9">
        <v>0</v>
      </c>
      <c r="X52" s="9"/>
      <c r="Y52" s="9"/>
      <c r="Z52" s="9">
        <v>0</v>
      </c>
      <c r="AA52" s="9"/>
      <c r="AB52" s="9"/>
      <c r="AC52" s="9">
        <v>0</v>
      </c>
      <c r="AD52" s="9"/>
      <c r="AE52" s="9"/>
      <c r="AG52" s="35"/>
    </row>
    <row r="53" spans="1:33" ht="45" customHeight="1">
      <c r="A53" s="8" t="s">
        <v>64</v>
      </c>
      <c r="B53" s="9">
        <v>2383</v>
      </c>
      <c r="C53" s="9">
        <v>2383</v>
      </c>
      <c r="D53" s="9">
        <v>0</v>
      </c>
      <c r="E53" s="9">
        <v>0</v>
      </c>
      <c r="F53" s="9">
        <v>0</v>
      </c>
      <c r="G53" s="9">
        <v>0</v>
      </c>
      <c r="H53" s="9">
        <v>2594</v>
      </c>
      <c r="I53" s="9">
        <v>2594</v>
      </c>
      <c r="J53" s="9">
        <v>0</v>
      </c>
      <c r="K53" s="9">
        <v>950</v>
      </c>
      <c r="L53" s="9">
        <v>950</v>
      </c>
      <c r="M53" s="9">
        <v>0</v>
      </c>
      <c r="N53" s="9">
        <v>0</v>
      </c>
      <c r="O53" s="9">
        <v>0</v>
      </c>
      <c r="P53" s="9">
        <v>0</v>
      </c>
      <c r="Q53" s="9">
        <v>2031</v>
      </c>
      <c r="R53" s="9">
        <v>2031</v>
      </c>
      <c r="S53" s="9">
        <v>0</v>
      </c>
      <c r="T53" s="9">
        <v>0</v>
      </c>
      <c r="U53" s="9"/>
      <c r="V53" s="9"/>
      <c r="W53" s="9">
        <v>0</v>
      </c>
      <c r="X53" s="9"/>
      <c r="Y53" s="9"/>
      <c r="Z53" s="9">
        <v>0</v>
      </c>
      <c r="AA53" s="9"/>
      <c r="AB53" s="9"/>
      <c r="AC53" s="9">
        <v>0</v>
      </c>
      <c r="AD53" s="9"/>
      <c r="AE53" s="9"/>
      <c r="AG53" s="35"/>
    </row>
    <row r="54" spans="1:33" ht="45" customHeight="1">
      <c r="A54" s="8" t="s">
        <v>65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0</v>
      </c>
      <c r="H54" s="9">
        <v>5138</v>
      </c>
      <c r="I54" s="9">
        <v>0</v>
      </c>
      <c r="J54" s="9">
        <v>5138</v>
      </c>
      <c r="K54" s="9">
        <v>500</v>
      </c>
      <c r="L54" s="9">
        <v>0</v>
      </c>
      <c r="M54" s="9">
        <v>500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/>
      <c r="V54" s="9"/>
      <c r="W54" s="9">
        <v>0</v>
      </c>
      <c r="X54" s="9"/>
      <c r="Y54" s="9"/>
      <c r="Z54" s="9">
        <v>0</v>
      </c>
      <c r="AA54" s="9"/>
      <c r="AB54" s="9"/>
      <c r="AC54" s="9">
        <v>0</v>
      </c>
      <c r="AD54" s="9"/>
      <c r="AE54" s="9"/>
      <c r="AG54" s="35"/>
    </row>
    <row r="55" spans="1:33" ht="45" customHeight="1">
      <c r="A55" s="8" t="s">
        <v>66</v>
      </c>
      <c r="B55" s="9">
        <v>1304</v>
      </c>
      <c r="C55" s="9">
        <v>0</v>
      </c>
      <c r="D55" s="9">
        <v>1304</v>
      </c>
      <c r="E55" s="9">
        <v>0</v>
      </c>
      <c r="F55" s="9">
        <v>0</v>
      </c>
      <c r="G55" s="9">
        <v>0</v>
      </c>
      <c r="H55" s="9">
        <v>6222</v>
      </c>
      <c r="I55" s="9">
        <v>0</v>
      </c>
      <c r="J55" s="9">
        <v>6222</v>
      </c>
      <c r="K55" s="9">
        <v>300</v>
      </c>
      <c r="L55" s="9">
        <v>0</v>
      </c>
      <c r="M55" s="9">
        <v>300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/>
      <c r="V55" s="9"/>
      <c r="W55" s="9">
        <v>0</v>
      </c>
      <c r="X55" s="9"/>
      <c r="Y55" s="9"/>
      <c r="Z55" s="9">
        <v>0</v>
      </c>
      <c r="AA55" s="9"/>
      <c r="AB55" s="9"/>
      <c r="AC55" s="9">
        <v>0</v>
      </c>
      <c r="AD55" s="9"/>
      <c r="AE55" s="9"/>
      <c r="AG55" s="35"/>
    </row>
    <row r="56" spans="1:33" ht="45" customHeight="1">
      <c r="A56" s="8" t="s">
        <v>67</v>
      </c>
      <c r="B56" s="9">
        <v>7116</v>
      </c>
      <c r="C56" s="9">
        <v>7116</v>
      </c>
      <c r="D56" s="9">
        <v>0</v>
      </c>
      <c r="E56" s="9">
        <v>3500</v>
      </c>
      <c r="F56" s="9">
        <v>3500</v>
      </c>
      <c r="G56" s="9">
        <v>0</v>
      </c>
      <c r="H56" s="9">
        <v>11536</v>
      </c>
      <c r="I56" s="9">
        <v>10799</v>
      </c>
      <c r="J56" s="9">
        <v>737</v>
      </c>
      <c r="K56" s="9">
        <v>5600</v>
      </c>
      <c r="L56" s="9">
        <v>5522</v>
      </c>
      <c r="M56" s="9">
        <v>78</v>
      </c>
      <c r="N56" s="9">
        <v>0</v>
      </c>
      <c r="O56" s="9">
        <v>0</v>
      </c>
      <c r="P56" s="9">
        <v>0</v>
      </c>
      <c r="Q56" s="9">
        <v>0</v>
      </c>
      <c r="R56" s="9"/>
      <c r="S56" s="9"/>
      <c r="T56" s="9">
        <v>0</v>
      </c>
      <c r="U56" s="9"/>
      <c r="V56" s="9"/>
      <c r="W56" s="9">
        <v>0</v>
      </c>
      <c r="X56" s="9"/>
      <c r="Y56" s="9"/>
      <c r="Z56" s="9">
        <v>0</v>
      </c>
      <c r="AA56" s="9"/>
      <c r="AB56" s="9"/>
      <c r="AC56" s="9">
        <v>0</v>
      </c>
      <c r="AD56" s="9"/>
      <c r="AE56" s="9"/>
      <c r="AG56" s="35"/>
    </row>
    <row r="57" spans="1:33" ht="45" customHeight="1">
      <c r="A57" s="8" t="s">
        <v>68</v>
      </c>
      <c r="B57" s="9">
        <v>3431</v>
      </c>
      <c r="C57" s="9">
        <v>3431</v>
      </c>
      <c r="D57" s="9">
        <v>0</v>
      </c>
      <c r="E57" s="9">
        <v>904</v>
      </c>
      <c r="F57" s="9">
        <v>904</v>
      </c>
      <c r="G57" s="9">
        <v>0</v>
      </c>
      <c r="H57" s="9">
        <v>6744</v>
      </c>
      <c r="I57" s="9">
        <v>6744</v>
      </c>
      <c r="J57" s="9">
        <v>0</v>
      </c>
      <c r="K57" s="9">
        <v>2960</v>
      </c>
      <c r="L57" s="9">
        <v>2960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/>
      <c r="S57" s="9"/>
      <c r="T57" s="9">
        <v>0</v>
      </c>
      <c r="U57" s="9"/>
      <c r="V57" s="9"/>
      <c r="W57" s="9">
        <v>0</v>
      </c>
      <c r="X57" s="9"/>
      <c r="Y57" s="9"/>
      <c r="Z57" s="9">
        <v>0</v>
      </c>
      <c r="AA57" s="9"/>
      <c r="AB57" s="9"/>
      <c r="AC57" s="9">
        <v>0</v>
      </c>
      <c r="AD57" s="9"/>
      <c r="AE57" s="9"/>
      <c r="AG57" s="35"/>
    </row>
    <row r="58" spans="1:33" ht="45" customHeight="1">
      <c r="A58" s="8" t="s">
        <v>69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5097</v>
      </c>
      <c r="I58" s="9">
        <v>4674</v>
      </c>
      <c r="J58" s="9">
        <v>423</v>
      </c>
      <c r="K58" s="9">
        <v>3294</v>
      </c>
      <c r="L58" s="9">
        <v>3000</v>
      </c>
      <c r="M58" s="9">
        <v>294</v>
      </c>
      <c r="N58" s="9">
        <v>0</v>
      </c>
      <c r="O58" s="9">
        <v>0</v>
      </c>
      <c r="P58" s="9"/>
      <c r="Q58" s="9">
        <v>0</v>
      </c>
      <c r="R58" s="9"/>
      <c r="S58" s="9"/>
      <c r="T58" s="9">
        <v>0</v>
      </c>
      <c r="U58" s="9"/>
      <c r="V58" s="9"/>
      <c r="W58" s="9">
        <v>0</v>
      </c>
      <c r="X58" s="9"/>
      <c r="Y58" s="9"/>
      <c r="Z58" s="9">
        <v>0</v>
      </c>
      <c r="AA58" s="9"/>
      <c r="AB58" s="9"/>
      <c r="AC58" s="9">
        <v>0</v>
      </c>
      <c r="AD58" s="9"/>
      <c r="AE58" s="9"/>
      <c r="AG58" s="35"/>
    </row>
    <row r="59" spans="1:33" ht="45" customHeight="1">
      <c r="A59" s="8" t="s">
        <v>70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8265</v>
      </c>
      <c r="I59" s="9">
        <v>7349</v>
      </c>
      <c r="J59" s="9">
        <v>916</v>
      </c>
      <c r="K59" s="9">
        <v>1860</v>
      </c>
      <c r="L59" s="9">
        <v>1850</v>
      </c>
      <c r="M59" s="9">
        <v>10</v>
      </c>
      <c r="N59" s="9">
        <v>0</v>
      </c>
      <c r="O59" s="9">
        <v>0</v>
      </c>
      <c r="P59" s="9">
        <v>0</v>
      </c>
      <c r="Q59" s="9">
        <v>0</v>
      </c>
      <c r="R59" s="9"/>
      <c r="S59" s="9"/>
      <c r="T59" s="9">
        <v>0</v>
      </c>
      <c r="U59" s="9"/>
      <c r="V59" s="9"/>
      <c r="W59" s="9">
        <v>0</v>
      </c>
      <c r="X59" s="9"/>
      <c r="Y59" s="9"/>
      <c r="Z59" s="9">
        <v>0</v>
      </c>
      <c r="AA59" s="9"/>
      <c r="AB59" s="9"/>
      <c r="AC59" s="9">
        <v>0</v>
      </c>
      <c r="AD59" s="9"/>
      <c r="AE59" s="9"/>
      <c r="AG59" s="35"/>
    </row>
    <row r="60" spans="1:33" ht="45" customHeight="1">
      <c r="A60" s="8" t="s">
        <v>71</v>
      </c>
      <c r="B60" s="9">
        <v>4500</v>
      </c>
      <c r="C60" s="9">
        <v>4500</v>
      </c>
      <c r="D60" s="9">
        <v>0</v>
      </c>
      <c r="E60" s="9">
        <v>5200</v>
      </c>
      <c r="F60" s="9">
        <v>5200</v>
      </c>
      <c r="G60" s="9">
        <v>0</v>
      </c>
      <c r="H60" s="9">
        <v>5489</v>
      </c>
      <c r="I60" s="9">
        <v>5489</v>
      </c>
      <c r="J60" s="9">
        <v>0</v>
      </c>
      <c r="K60" s="9">
        <v>3850</v>
      </c>
      <c r="L60" s="9">
        <v>3850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/>
      <c r="T60" s="9">
        <v>0</v>
      </c>
      <c r="U60" s="9"/>
      <c r="V60" s="9"/>
      <c r="W60" s="9">
        <v>0</v>
      </c>
      <c r="X60" s="9"/>
      <c r="Y60" s="9"/>
      <c r="Z60" s="9">
        <v>0</v>
      </c>
      <c r="AA60" s="9"/>
      <c r="AB60" s="9"/>
      <c r="AC60" s="9">
        <v>0</v>
      </c>
      <c r="AD60" s="9"/>
      <c r="AE60" s="9"/>
      <c r="AG60" s="35"/>
    </row>
    <row r="61" spans="1:33" ht="45" customHeight="1">
      <c r="A61" s="8" t="s">
        <v>72</v>
      </c>
      <c r="B61" s="9">
        <v>15760</v>
      </c>
      <c r="C61" s="9">
        <v>15760</v>
      </c>
      <c r="D61" s="9">
        <v>0</v>
      </c>
      <c r="E61" s="9">
        <v>9840</v>
      </c>
      <c r="F61" s="9">
        <v>9840</v>
      </c>
      <c r="G61" s="9">
        <v>0</v>
      </c>
      <c r="H61" s="9">
        <v>10251</v>
      </c>
      <c r="I61" s="9">
        <v>10251</v>
      </c>
      <c r="J61" s="9">
        <v>0</v>
      </c>
      <c r="K61" s="9">
        <v>3700</v>
      </c>
      <c r="L61" s="9">
        <v>3700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/>
      <c r="V61" s="9"/>
      <c r="W61" s="9">
        <v>0</v>
      </c>
      <c r="X61" s="9"/>
      <c r="Y61" s="9"/>
      <c r="Z61" s="9">
        <v>0</v>
      </c>
      <c r="AA61" s="9"/>
      <c r="AB61" s="9"/>
      <c r="AC61" s="9">
        <v>0</v>
      </c>
      <c r="AD61" s="9"/>
      <c r="AE61" s="9"/>
      <c r="AG61" s="35"/>
    </row>
    <row r="62" spans="1:33" ht="45" customHeight="1">
      <c r="A62" s="8" t="s">
        <v>73</v>
      </c>
      <c r="B62" s="9">
        <v>2200</v>
      </c>
      <c r="C62" s="9">
        <v>0</v>
      </c>
      <c r="D62" s="9">
        <v>2200</v>
      </c>
      <c r="E62" s="9">
        <v>0</v>
      </c>
      <c r="F62" s="9">
        <v>0</v>
      </c>
      <c r="G62" s="9">
        <v>0</v>
      </c>
      <c r="H62" s="9">
        <v>5172</v>
      </c>
      <c r="I62" s="9">
        <v>0</v>
      </c>
      <c r="J62" s="9">
        <v>5172</v>
      </c>
      <c r="K62" s="9">
        <v>830</v>
      </c>
      <c r="L62" s="9">
        <v>0</v>
      </c>
      <c r="M62" s="9">
        <v>830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0</v>
      </c>
      <c r="U62" s="9"/>
      <c r="V62" s="9"/>
      <c r="W62" s="9">
        <v>0</v>
      </c>
      <c r="X62" s="9"/>
      <c r="Y62" s="9"/>
      <c r="Z62" s="9">
        <v>0</v>
      </c>
      <c r="AA62" s="9"/>
      <c r="AB62" s="9"/>
      <c r="AC62" s="9">
        <v>0</v>
      </c>
      <c r="AD62" s="9"/>
      <c r="AE62" s="9"/>
      <c r="AG62" s="35"/>
    </row>
    <row r="63" spans="1:33" ht="45" customHeight="1">
      <c r="A63" s="8" t="s">
        <v>74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994</v>
      </c>
      <c r="I63" s="9">
        <v>0</v>
      </c>
      <c r="J63" s="9">
        <v>994</v>
      </c>
      <c r="K63" s="9">
        <v>550</v>
      </c>
      <c r="L63" s="9">
        <v>0</v>
      </c>
      <c r="M63" s="9">
        <v>550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/>
      <c r="V63" s="9"/>
      <c r="W63" s="9">
        <v>0</v>
      </c>
      <c r="X63" s="9"/>
      <c r="Y63" s="9"/>
      <c r="Z63" s="9">
        <v>0</v>
      </c>
      <c r="AA63" s="9"/>
      <c r="AB63" s="9"/>
      <c r="AC63" s="9">
        <v>0</v>
      </c>
      <c r="AD63" s="9"/>
      <c r="AE63" s="9"/>
      <c r="AG63" s="35"/>
    </row>
    <row r="64" spans="1:33" ht="45" customHeight="1">
      <c r="A64" s="8" t="s">
        <v>75</v>
      </c>
      <c r="B64" s="9">
        <v>4700</v>
      </c>
      <c r="C64" s="9">
        <v>4700</v>
      </c>
      <c r="D64" s="9">
        <v>0</v>
      </c>
      <c r="E64" s="9">
        <v>0</v>
      </c>
      <c r="F64" s="9">
        <v>0</v>
      </c>
      <c r="G64" s="9">
        <v>0</v>
      </c>
      <c r="H64" s="9">
        <v>10655</v>
      </c>
      <c r="I64" s="9">
        <v>10655</v>
      </c>
      <c r="J64" s="9">
        <v>0</v>
      </c>
      <c r="K64" s="9">
        <v>1800</v>
      </c>
      <c r="L64" s="9">
        <v>1800</v>
      </c>
      <c r="M64" s="9">
        <v>0</v>
      </c>
      <c r="N64" s="9">
        <v>0</v>
      </c>
      <c r="O64" s="9">
        <v>0</v>
      </c>
      <c r="P64" s="9">
        <v>0</v>
      </c>
      <c r="Q64" s="9">
        <v>800</v>
      </c>
      <c r="R64" s="9">
        <v>800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979</v>
      </c>
      <c r="AA64" s="9">
        <v>931</v>
      </c>
      <c r="AB64" s="9">
        <v>48</v>
      </c>
      <c r="AC64" s="9">
        <v>2500</v>
      </c>
      <c r="AD64" s="9">
        <v>2500</v>
      </c>
      <c r="AE64" s="9">
        <v>0</v>
      </c>
      <c r="AG64" s="35"/>
    </row>
    <row r="65" spans="1:33" ht="45" customHeight="1">
      <c r="A65" s="8" t="s">
        <v>76</v>
      </c>
      <c r="B65" s="9">
        <v>1469</v>
      </c>
      <c r="C65" s="9">
        <v>1469</v>
      </c>
      <c r="D65" s="9">
        <v>0</v>
      </c>
      <c r="E65" s="9">
        <v>546</v>
      </c>
      <c r="F65" s="9">
        <v>546</v>
      </c>
      <c r="G65" s="9">
        <v>0</v>
      </c>
      <c r="H65" s="9">
        <v>4973</v>
      </c>
      <c r="I65" s="9">
        <v>3552</v>
      </c>
      <c r="J65" s="9">
        <v>1421</v>
      </c>
      <c r="K65" s="9">
        <v>1540</v>
      </c>
      <c r="L65" s="9">
        <v>1540</v>
      </c>
      <c r="M65" s="9">
        <v>0</v>
      </c>
      <c r="N65" s="9">
        <v>0</v>
      </c>
      <c r="O65" s="9">
        <v>0</v>
      </c>
      <c r="P65" s="9">
        <v>0</v>
      </c>
      <c r="Q65" s="9">
        <v>1500</v>
      </c>
      <c r="R65" s="9">
        <v>1500</v>
      </c>
      <c r="S65" s="9">
        <v>0</v>
      </c>
      <c r="T65" s="9">
        <v>0</v>
      </c>
      <c r="U65" s="9"/>
      <c r="V65" s="9"/>
      <c r="W65" s="9">
        <v>0</v>
      </c>
      <c r="X65" s="9"/>
      <c r="Y65" s="9"/>
      <c r="Z65" s="9">
        <v>0</v>
      </c>
      <c r="AA65" s="9"/>
      <c r="AB65" s="9"/>
      <c r="AC65" s="9">
        <v>0</v>
      </c>
      <c r="AD65" s="9"/>
      <c r="AE65" s="9"/>
      <c r="AG65" s="35"/>
    </row>
    <row r="66" spans="1:33" ht="45" customHeight="1">
      <c r="A66" s="8" t="s">
        <v>77</v>
      </c>
      <c r="B66" s="9">
        <v>1500</v>
      </c>
      <c r="C66" s="9">
        <v>0</v>
      </c>
      <c r="D66" s="9">
        <v>1500</v>
      </c>
      <c r="E66" s="9">
        <v>2000</v>
      </c>
      <c r="F66" s="9">
        <v>0</v>
      </c>
      <c r="G66" s="9">
        <v>2000</v>
      </c>
      <c r="H66" s="9">
        <v>3769</v>
      </c>
      <c r="I66" s="9">
        <v>0</v>
      </c>
      <c r="J66" s="9">
        <v>3769</v>
      </c>
      <c r="K66" s="9">
        <v>60</v>
      </c>
      <c r="L66" s="9">
        <v>0</v>
      </c>
      <c r="M66" s="9">
        <v>60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/>
      <c r="W66" s="9">
        <v>0</v>
      </c>
      <c r="X66" s="9">
        <v>0</v>
      </c>
      <c r="Y66" s="9"/>
      <c r="Z66" s="9">
        <v>0</v>
      </c>
      <c r="AA66" s="9"/>
      <c r="AB66" s="9"/>
      <c r="AC66" s="9">
        <v>0</v>
      </c>
      <c r="AD66" s="9"/>
      <c r="AE66" s="9"/>
      <c r="AG66" s="35"/>
    </row>
    <row r="67" spans="1:33" ht="45" customHeight="1">
      <c r="A67" s="8" t="s">
        <v>78</v>
      </c>
      <c r="B67" s="9">
        <v>18741</v>
      </c>
      <c r="C67" s="9">
        <v>18741</v>
      </c>
      <c r="D67" s="9">
        <v>0</v>
      </c>
      <c r="E67" s="9">
        <v>7966</v>
      </c>
      <c r="F67" s="9">
        <v>7966</v>
      </c>
      <c r="G67" s="9">
        <v>0</v>
      </c>
      <c r="H67" s="9">
        <v>9348</v>
      </c>
      <c r="I67" s="9">
        <v>9348</v>
      </c>
      <c r="J67" s="9">
        <v>0</v>
      </c>
      <c r="K67" s="9">
        <v>7000</v>
      </c>
      <c r="L67" s="9">
        <v>7000</v>
      </c>
      <c r="M67" s="9">
        <v>0</v>
      </c>
      <c r="N67" s="9">
        <v>1322</v>
      </c>
      <c r="O67" s="9">
        <v>1322</v>
      </c>
      <c r="P67" s="9">
        <v>0</v>
      </c>
      <c r="Q67" s="9">
        <v>5416</v>
      </c>
      <c r="R67" s="9">
        <v>5416</v>
      </c>
      <c r="S67" s="9">
        <v>0</v>
      </c>
      <c r="T67" s="9">
        <v>0</v>
      </c>
      <c r="U67" s="9">
        <v>0</v>
      </c>
      <c r="V67" s="9"/>
      <c r="W67" s="9">
        <v>0</v>
      </c>
      <c r="X67" s="9">
        <v>0</v>
      </c>
      <c r="Y67" s="9"/>
      <c r="Z67" s="9">
        <v>0</v>
      </c>
      <c r="AA67" s="9"/>
      <c r="AB67" s="9"/>
      <c r="AC67" s="9">
        <v>0</v>
      </c>
      <c r="AD67" s="9"/>
      <c r="AE67" s="9"/>
      <c r="AG67" s="35"/>
    </row>
    <row r="68" spans="1:33" ht="45" customHeight="1">
      <c r="A68" s="8" t="s">
        <v>79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/>
      <c r="AB68" s="9"/>
      <c r="AC68" s="9">
        <v>0</v>
      </c>
      <c r="AD68" s="9"/>
      <c r="AE68" s="9"/>
      <c r="AG68" s="35"/>
    </row>
    <row r="69" spans="1:33" ht="54" customHeight="1">
      <c r="A69" s="8" t="s">
        <v>80</v>
      </c>
      <c r="B69" s="9">
        <v>3443</v>
      </c>
      <c r="C69" s="9">
        <v>3443</v>
      </c>
      <c r="D69" s="9">
        <v>0</v>
      </c>
      <c r="E69" s="9">
        <v>0</v>
      </c>
      <c r="F69" s="9">
        <v>0</v>
      </c>
      <c r="G69" s="9">
        <v>0</v>
      </c>
      <c r="H69" s="9">
        <v>1658</v>
      </c>
      <c r="I69" s="9">
        <v>1658</v>
      </c>
      <c r="J69" s="9">
        <v>0</v>
      </c>
      <c r="K69" s="9">
        <v>600</v>
      </c>
      <c r="L69" s="9">
        <v>600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0</v>
      </c>
      <c r="V69" s="9"/>
      <c r="W69" s="9">
        <v>0</v>
      </c>
      <c r="X69" s="9"/>
      <c r="Y69" s="9"/>
      <c r="Z69" s="9">
        <v>0</v>
      </c>
      <c r="AA69" s="9"/>
      <c r="AB69" s="9"/>
      <c r="AC69" s="9">
        <v>0</v>
      </c>
      <c r="AD69" s="9"/>
      <c r="AE69" s="9"/>
      <c r="AG69" s="35"/>
    </row>
    <row r="70" spans="1:33" ht="121.5" customHeight="1">
      <c r="A70" s="8" t="s">
        <v>81</v>
      </c>
      <c r="B70" s="9">
        <v>1200</v>
      </c>
      <c r="C70" s="9">
        <v>1190</v>
      </c>
      <c r="D70" s="9">
        <v>10</v>
      </c>
      <c r="E70" s="9">
        <v>1400</v>
      </c>
      <c r="F70" s="9">
        <v>1360</v>
      </c>
      <c r="G70" s="9">
        <v>40</v>
      </c>
      <c r="H70" s="9">
        <v>1915</v>
      </c>
      <c r="I70" s="9">
        <v>1915</v>
      </c>
      <c r="J70" s="9">
        <v>0</v>
      </c>
      <c r="K70" s="9">
        <v>280</v>
      </c>
      <c r="L70" s="9">
        <v>280</v>
      </c>
      <c r="M70" s="9">
        <v>0</v>
      </c>
      <c r="N70" s="9">
        <v>1000</v>
      </c>
      <c r="O70" s="9">
        <v>1000</v>
      </c>
      <c r="P70" s="9">
        <v>0</v>
      </c>
      <c r="Q70" s="9">
        <v>2100</v>
      </c>
      <c r="R70" s="9">
        <v>2100</v>
      </c>
      <c r="S70" s="9">
        <v>0</v>
      </c>
      <c r="T70" s="9">
        <v>3500</v>
      </c>
      <c r="U70" s="9">
        <v>3480</v>
      </c>
      <c r="V70" s="9">
        <v>20</v>
      </c>
      <c r="W70" s="9">
        <v>120</v>
      </c>
      <c r="X70" s="9">
        <v>30</v>
      </c>
      <c r="Y70" s="9">
        <v>90</v>
      </c>
      <c r="Z70" s="9">
        <v>0</v>
      </c>
      <c r="AA70" s="9"/>
      <c r="AB70" s="9"/>
      <c r="AC70" s="9">
        <v>0</v>
      </c>
      <c r="AD70" s="9"/>
      <c r="AE70" s="9"/>
      <c r="AG70" s="35"/>
    </row>
    <row r="71" spans="1:33" ht="70.5" customHeight="1">
      <c r="A71" s="8" t="s">
        <v>82</v>
      </c>
      <c r="B71" s="9">
        <v>1100</v>
      </c>
      <c r="C71" s="9">
        <v>1100</v>
      </c>
      <c r="D71" s="9">
        <v>0</v>
      </c>
      <c r="E71" s="9">
        <v>0</v>
      </c>
      <c r="F71" s="9">
        <v>0</v>
      </c>
      <c r="G71" s="9">
        <v>0</v>
      </c>
      <c r="H71" s="9">
        <v>1364</v>
      </c>
      <c r="I71" s="9">
        <v>1364</v>
      </c>
      <c r="J71" s="9">
        <v>0</v>
      </c>
      <c r="K71" s="9">
        <v>900</v>
      </c>
      <c r="L71" s="9">
        <v>900</v>
      </c>
      <c r="M71" s="9">
        <v>0</v>
      </c>
      <c r="N71" s="9">
        <v>0</v>
      </c>
      <c r="O71" s="9"/>
      <c r="P71" s="9"/>
      <c r="Q71" s="9">
        <v>800</v>
      </c>
      <c r="R71" s="9">
        <v>800</v>
      </c>
      <c r="S71" s="9"/>
      <c r="T71" s="9">
        <v>0</v>
      </c>
      <c r="U71" s="9"/>
      <c r="V71" s="9"/>
      <c r="W71" s="9">
        <v>0</v>
      </c>
      <c r="X71" s="9"/>
      <c r="Y71" s="9"/>
      <c r="Z71" s="9">
        <v>0</v>
      </c>
      <c r="AA71" s="9"/>
      <c r="AB71" s="9"/>
      <c r="AC71" s="9">
        <v>0</v>
      </c>
      <c r="AD71" s="9"/>
      <c r="AE71" s="9"/>
      <c r="AG71" s="35"/>
    </row>
    <row r="72" spans="1:33" ht="72.75" customHeight="1">
      <c r="A72" s="8" t="s">
        <v>83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v>0</v>
      </c>
      <c r="H72" s="9">
        <v>11</v>
      </c>
      <c r="I72" s="9">
        <v>11</v>
      </c>
      <c r="J72" s="9">
        <v>0</v>
      </c>
      <c r="K72" s="9">
        <v>16</v>
      </c>
      <c r="L72" s="9">
        <v>16</v>
      </c>
      <c r="M72" s="9">
        <v>0</v>
      </c>
      <c r="N72" s="9">
        <v>0</v>
      </c>
      <c r="O72" s="9">
        <v>0</v>
      </c>
      <c r="P72" s="9"/>
      <c r="Q72" s="9">
        <v>0</v>
      </c>
      <c r="R72" s="9"/>
      <c r="S72" s="9"/>
      <c r="T72" s="9">
        <v>0</v>
      </c>
      <c r="U72" s="9"/>
      <c r="V72" s="9"/>
      <c r="W72" s="9">
        <v>0</v>
      </c>
      <c r="X72" s="9"/>
      <c r="Y72" s="9"/>
      <c r="Z72" s="9">
        <v>0</v>
      </c>
      <c r="AA72" s="9"/>
      <c r="AB72" s="9"/>
      <c r="AC72" s="9">
        <v>0</v>
      </c>
      <c r="AD72" s="9"/>
      <c r="AE72" s="9"/>
      <c r="AG72" s="35"/>
    </row>
    <row r="73" spans="1:33" ht="45" customHeight="1">
      <c r="A73" s="8" t="s">
        <v>84</v>
      </c>
      <c r="B73" s="9">
        <v>3400</v>
      </c>
      <c r="C73" s="9">
        <v>3398</v>
      </c>
      <c r="D73" s="9">
        <v>2</v>
      </c>
      <c r="E73" s="9">
        <v>0</v>
      </c>
      <c r="F73" s="9">
        <v>0</v>
      </c>
      <c r="G73" s="9">
        <v>0</v>
      </c>
      <c r="H73" s="9">
        <v>4198</v>
      </c>
      <c r="I73" s="9">
        <v>4198</v>
      </c>
      <c r="J73" s="9">
        <v>0</v>
      </c>
      <c r="K73" s="9">
        <v>680</v>
      </c>
      <c r="L73" s="9">
        <v>680</v>
      </c>
      <c r="M73" s="9">
        <v>0</v>
      </c>
      <c r="N73" s="9">
        <v>0</v>
      </c>
      <c r="O73" s="9">
        <v>0</v>
      </c>
      <c r="P73" s="9">
        <v>0</v>
      </c>
      <c r="Q73" s="9">
        <v>354</v>
      </c>
      <c r="R73" s="9">
        <v>354</v>
      </c>
      <c r="S73" s="9">
        <v>0</v>
      </c>
      <c r="T73" s="9">
        <v>0</v>
      </c>
      <c r="U73" s="9"/>
      <c r="V73" s="9"/>
      <c r="W73" s="9">
        <v>0</v>
      </c>
      <c r="X73" s="9"/>
      <c r="Y73" s="9"/>
      <c r="Z73" s="9">
        <v>0</v>
      </c>
      <c r="AA73" s="9"/>
      <c r="AB73" s="9"/>
      <c r="AC73" s="9">
        <v>0</v>
      </c>
      <c r="AD73" s="9"/>
      <c r="AE73" s="9"/>
      <c r="AG73" s="35"/>
    </row>
    <row r="74" spans="1:33" ht="45" customHeight="1">
      <c r="A74" s="8" t="s">
        <v>85</v>
      </c>
      <c r="B74" s="9">
        <v>2000</v>
      </c>
      <c r="C74" s="9">
        <v>2000</v>
      </c>
      <c r="D74" s="9">
        <v>0</v>
      </c>
      <c r="E74" s="9">
        <v>0</v>
      </c>
      <c r="F74" s="9"/>
      <c r="G74" s="9"/>
      <c r="H74" s="9">
        <v>0</v>
      </c>
      <c r="I74" s="9"/>
      <c r="J74" s="9"/>
      <c r="K74" s="9">
        <v>0</v>
      </c>
      <c r="L74" s="9"/>
      <c r="M74" s="9"/>
      <c r="N74" s="9">
        <v>0</v>
      </c>
      <c r="O74" s="9"/>
      <c r="P74" s="9"/>
      <c r="Q74" s="9">
        <v>0</v>
      </c>
      <c r="R74" s="9"/>
      <c r="S74" s="9"/>
      <c r="T74" s="9">
        <v>0</v>
      </c>
      <c r="U74" s="9"/>
      <c r="V74" s="9"/>
      <c r="W74" s="9">
        <v>0</v>
      </c>
      <c r="X74" s="9"/>
      <c r="Y74" s="9"/>
      <c r="Z74" s="9">
        <v>0</v>
      </c>
      <c r="AA74" s="9"/>
      <c r="AB74" s="9"/>
      <c r="AC74" s="9">
        <v>0</v>
      </c>
      <c r="AD74" s="9"/>
      <c r="AE74" s="9"/>
      <c r="AG74" s="35"/>
    </row>
    <row r="75" spans="1:33" ht="45" customHeight="1">
      <c r="A75" s="8" t="s">
        <v>86</v>
      </c>
      <c r="B75" s="9">
        <v>0</v>
      </c>
      <c r="C75" s="9"/>
      <c r="D75" s="9"/>
      <c r="E75" s="9">
        <v>0</v>
      </c>
      <c r="F75" s="9"/>
      <c r="G75" s="9"/>
      <c r="H75" s="9">
        <v>212</v>
      </c>
      <c r="I75" s="9">
        <v>212</v>
      </c>
      <c r="J75" s="9">
        <v>0</v>
      </c>
      <c r="K75" s="9">
        <v>100</v>
      </c>
      <c r="L75" s="9">
        <v>100</v>
      </c>
      <c r="M75" s="9">
        <v>0</v>
      </c>
      <c r="N75" s="9">
        <v>0</v>
      </c>
      <c r="O75" s="9"/>
      <c r="P75" s="9"/>
      <c r="Q75" s="9">
        <v>0</v>
      </c>
      <c r="R75" s="9"/>
      <c r="S75" s="9"/>
      <c r="T75" s="9">
        <v>0</v>
      </c>
      <c r="U75" s="9"/>
      <c r="V75" s="9"/>
      <c r="W75" s="9">
        <v>0</v>
      </c>
      <c r="X75" s="9"/>
      <c r="Y75" s="9"/>
      <c r="Z75" s="9">
        <v>0</v>
      </c>
      <c r="AA75" s="9"/>
      <c r="AB75" s="9"/>
      <c r="AC75" s="9">
        <v>0</v>
      </c>
      <c r="AD75" s="9"/>
      <c r="AE75" s="9"/>
      <c r="AG75" s="35"/>
    </row>
    <row r="76" spans="1:33" s="25" customFormat="1" ht="118.5" customHeight="1">
      <c r="A76" s="8" t="s">
        <v>87</v>
      </c>
      <c r="B76" s="9">
        <v>100</v>
      </c>
      <c r="C76" s="9">
        <v>100</v>
      </c>
      <c r="D76" s="9">
        <v>0</v>
      </c>
      <c r="E76" s="9">
        <v>0</v>
      </c>
      <c r="F76" s="9"/>
      <c r="G76" s="9"/>
      <c r="H76" s="9">
        <v>0</v>
      </c>
      <c r="I76" s="9"/>
      <c r="J76" s="9"/>
      <c r="K76" s="9">
        <v>0</v>
      </c>
      <c r="L76" s="9"/>
      <c r="M76" s="9"/>
      <c r="N76" s="9">
        <v>0</v>
      </c>
      <c r="O76" s="9"/>
      <c r="P76" s="9"/>
      <c r="Q76" s="9">
        <v>0</v>
      </c>
      <c r="R76" s="9"/>
      <c r="S76" s="9"/>
      <c r="T76" s="9">
        <v>0</v>
      </c>
      <c r="U76" s="9"/>
      <c r="V76" s="9"/>
      <c r="W76" s="9">
        <v>0</v>
      </c>
      <c r="X76" s="9"/>
      <c r="Y76" s="9"/>
      <c r="Z76" s="9">
        <v>0</v>
      </c>
      <c r="AA76" s="9"/>
      <c r="AB76" s="9"/>
      <c r="AC76" s="9">
        <v>0</v>
      </c>
      <c r="AD76" s="9"/>
      <c r="AE76" s="9"/>
      <c r="AG76" s="35"/>
    </row>
    <row r="77" spans="1:33" ht="45" customHeight="1">
      <c r="A77" s="8" t="s">
        <v>88</v>
      </c>
      <c r="B77" s="9">
        <v>1000</v>
      </c>
      <c r="C77" s="9">
        <v>1000</v>
      </c>
      <c r="D77" s="9">
        <v>0</v>
      </c>
      <c r="E77" s="9">
        <v>1200</v>
      </c>
      <c r="F77" s="9">
        <v>1200</v>
      </c>
      <c r="G77" s="9">
        <v>0</v>
      </c>
      <c r="H77" s="9">
        <v>0</v>
      </c>
      <c r="I77" s="9"/>
      <c r="J77" s="9"/>
      <c r="K77" s="9">
        <v>0</v>
      </c>
      <c r="L77" s="9"/>
      <c r="M77" s="9"/>
      <c r="N77" s="9">
        <v>0</v>
      </c>
      <c r="O77" s="9"/>
      <c r="P77" s="9"/>
      <c r="Q77" s="9">
        <v>0</v>
      </c>
      <c r="R77" s="9"/>
      <c r="S77" s="9"/>
      <c r="T77" s="9">
        <v>0</v>
      </c>
      <c r="U77" s="9"/>
      <c r="V77" s="9"/>
      <c r="W77" s="9">
        <v>0</v>
      </c>
      <c r="X77" s="9"/>
      <c r="Y77" s="9"/>
      <c r="Z77" s="9">
        <v>0</v>
      </c>
      <c r="AA77" s="9"/>
      <c r="AB77" s="9"/>
      <c r="AC77" s="9">
        <v>0</v>
      </c>
      <c r="AD77" s="9"/>
      <c r="AE77" s="9"/>
      <c r="AG77" s="35"/>
    </row>
    <row r="78" spans="1:33" ht="45" customHeight="1">
      <c r="A78" s="8" t="s">
        <v>89</v>
      </c>
      <c r="B78" s="9">
        <v>4000</v>
      </c>
      <c r="C78" s="9">
        <v>4000</v>
      </c>
      <c r="D78" s="9">
        <v>0</v>
      </c>
      <c r="E78" s="9">
        <v>3460</v>
      </c>
      <c r="F78" s="9">
        <v>3460</v>
      </c>
      <c r="G78" s="9"/>
      <c r="H78" s="9">
        <v>0</v>
      </c>
      <c r="I78" s="9"/>
      <c r="J78" s="9"/>
      <c r="K78" s="9">
        <v>0</v>
      </c>
      <c r="L78" s="9"/>
      <c r="M78" s="9"/>
      <c r="N78" s="9">
        <v>0</v>
      </c>
      <c r="O78" s="9"/>
      <c r="P78" s="9"/>
      <c r="Q78" s="9">
        <v>0</v>
      </c>
      <c r="R78" s="9"/>
      <c r="S78" s="9"/>
      <c r="T78" s="9">
        <v>0</v>
      </c>
      <c r="U78" s="9"/>
      <c r="V78" s="9"/>
      <c r="W78" s="9">
        <v>0</v>
      </c>
      <c r="X78" s="9"/>
      <c r="Y78" s="9"/>
      <c r="Z78" s="9">
        <v>0</v>
      </c>
      <c r="AA78" s="9"/>
      <c r="AB78" s="9"/>
      <c r="AC78" s="9">
        <v>0</v>
      </c>
      <c r="AD78" s="9"/>
      <c r="AE78" s="9"/>
      <c r="AG78" s="35"/>
    </row>
    <row r="79" spans="1:33" ht="45" customHeight="1">
      <c r="A79" s="8" t="s">
        <v>90</v>
      </c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>
        <v>0</v>
      </c>
      <c r="U79" s="9"/>
      <c r="V79" s="9"/>
      <c r="W79" s="9"/>
      <c r="X79" s="9"/>
      <c r="Y79" s="9"/>
      <c r="Z79" s="9">
        <v>0</v>
      </c>
      <c r="AA79" s="9"/>
      <c r="AB79" s="9"/>
      <c r="AC79" s="9"/>
      <c r="AD79" s="9"/>
      <c r="AE79" s="9"/>
      <c r="AG79" s="35"/>
    </row>
    <row r="80" spans="1:33" ht="45" customHeight="1">
      <c r="A80" s="8" t="s">
        <v>91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>
        <v>0</v>
      </c>
      <c r="U80" s="9"/>
      <c r="V80" s="9"/>
      <c r="W80" s="9"/>
      <c r="X80" s="9"/>
      <c r="Y80" s="9"/>
      <c r="Z80" s="9">
        <v>0</v>
      </c>
      <c r="AA80" s="9"/>
      <c r="AB80" s="9"/>
      <c r="AC80" s="9"/>
      <c r="AD80" s="9"/>
      <c r="AE80" s="9"/>
      <c r="AG80" s="35"/>
    </row>
    <row r="81" spans="1:33" ht="45" customHeight="1">
      <c r="A81" s="8" t="s">
        <v>92</v>
      </c>
      <c r="B81" s="9">
        <v>2400</v>
      </c>
      <c r="C81" s="9">
        <v>2400</v>
      </c>
      <c r="D81" s="9">
        <v>0</v>
      </c>
      <c r="E81" s="9">
        <v>2200</v>
      </c>
      <c r="F81" s="9">
        <v>2100</v>
      </c>
      <c r="G81" s="9">
        <v>100</v>
      </c>
      <c r="H81" s="9">
        <v>0</v>
      </c>
      <c r="I81" s="9"/>
      <c r="J81" s="9"/>
      <c r="K81" s="9">
        <v>0</v>
      </c>
      <c r="L81" s="9"/>
      <c r="M81" s="9"/>
      <c r="N81" s="9">
        <v>0</v>
      </c>
      <c r="O81" s="9"/>
      <c r="P81" s="9"/>
      <c r="Q81" s="9">
        <v>0</v>
      </c>
      <c r="R81" s="9"/>
      <c r="S81" s="9"/>
      <c r="T81" s="9">
        <v>0</v>
      </c>
      <c r="U81" s="9"/>
      <c r="V81" s="9"/>
      <c r="W81" s="9">
        <v>0</v>
      </c>
      <c r="X81" s="9"/>
      <c r="Y81" s="9"/>
      <c r="Z81" s="9">
        <v>0</v>
      </c>
      <c r="AA81" s="9"/>
      <c r="AB81" s="9"/>
      <c r="AC81" s="9">
        <v>0</v>
      </c>
      <c r="AD81" s="9"/>
      <c r="AE81" s="9"/>
      <c r="AG81" s="35"/>
    </row>
    <row r="82" spans="1:33" ht="45" customHeight="1">
      <c r="A82" s="8" t="s">
        <v>93</v>
      </c>
      <c r="B82" s="9">
        <v>1200</v>
      </c>
      <c r="C82" s="9">
        <v>1190</v>
      </c>
      <c r="D82" s="9">
        <v>10</v>
      </c>
      <c r="E82" s="9">
        <v>0</v>
      </c>
      <c r="F82" s="9">
        <v>0</v>
      </c>
      <c r="G82" s="9"/>
      <c r="H82" s="9">
        <v>0</v>
      </c>
      <c r="I82" s="9"/>
      <c r="J82" s="9"/>
      <c r="K82" s="9">
        <v>0</v>
      </c>
      <c r="L82" s="9"/>
      <c r="M82" s="9"/>
      <c r="N82" s="9">
        <v>0</v>
      </c>
      <c r="O82" s="9"/>
      <c r="P82" s="9"/>
      <c r="Q82" s="9">
        <v>0</v>
      </c>
      <c r="R82" s="9"/>
      <c r="S82" s="9"/>
      <c r="T82" s="9">
        <v>0</v>
      </c>
      <c r="U82" s="9"/>
      <c r="V82" s="9"/>
      <c r="W82" s="9">
        <v>0</v>
      </c>
      <c r="X82" s="9"/>
      <c r="Y82" s="9"/>
      <c r="Z82" s="9">
        <v>0</v>
      </c>
      <c r="AA82" s="9"/>
      <c r="AB82" s="9"/>
      <c r="AC82" s="9">
        <v>0</v>
      </c>
      <c r="AD82" s="9"/>
      <c r="AE82" s="9"/>
      <c r="AG82" s="35"/>
    </row>
    <row r="83" spans="1:33" ht="45" customHeight="1">
      <c r="A83" s="8" t="s">
        <v>94</v>
      </c>
      <c r="B83" s="9">
        <v>0</v>
      </c>
      <c r="C83" s="9"/>
      <c r="D83" s="9"/>
      <c r="E83" s="9">
        <v>0</v>
      </c>
      <c r="F83" s="9"/>
      <c r="G83" s="9">
        <v>0</v>
      </c>
      <c r="H83" s="9">
        <v>426</v>
      </c>
      <c r="I83" s="9">
        <v>426</v>
      </c>
      <c r="J83" s="9">
        <v>0</v>
      </c>
      <c r="K83" s="9">
        <v>0</v>
      </c>
      <c r="L83" s="9"/>
      <c r="M83" s="9"/>
      <c r="N83" s="9">
        <v>0</v>
      </c>
      <c r="O83" s="9"/>
      <c r="P83" s="9"/>
      <c r="Q83" s="9">
        <v>0</v>
      </c>
      <c r="R83" s="9"/>
      <c r="S83" s="9"/>
      <c r="T83" s="9">
        <v>0</v>
      </c>
      <c r="U83" s="9"/>
      <c r="V83" s="9"/>
      <c r="W83" s="9">
        <v>0</v>
      </c>
      <c r="X83" s="9"/>
      <c r="Y83" s="9"/>
      <c r="Z83" s="9">
        <v>0</v>
      </c>
      <c r="AA83" s="9"/>
      <c r="AB83" s="9"/>
      <c r="AC83" s="9">
        <v>0</v>
      </c>
      <c r="AD83" s="9"/>
      <c r="AE83" s="9"/>
      <c r="AG83" s="35"/>
    </row>
    <row r="84" spans="1:33" ht="45" customHeight="1">
      <c r="A84" s="8" t="s">
        <v>95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>
        <v>0</v>
      </c>
      <c r="O84" s="9">
        <v>0</v>
      </c>
      <c r="P84" s="9"/>
      <c r="Q84" s="9"/>
      <c r="R84" s="9"/>
      <c r="S84" s="9"/>
      <c r="T84" s="9"/>
      <c r="U84" s="9"/>
      <c r="V84" s="9"/>
      <c r="W84" s="9"/>
      <c r="X84" s="9"/>
      <c r="Y84" s="9"/>
      <c r="Z84" s="9">
        <v>0</v>
      </c>
      <c r="AA84" s="9"/>
      <c r="AB84" s="9"/>
      <c r="AC84" s="9"/>
      <c r="AD84" s="9"/>
      <c r="AE84" s="9"/>
      <c r="AG84" s="35"/>
    </row>
    <row r="85" spans="1:33" ht="45" customHeight="1">
      <c r="A85" s="8" t="s">
        <v>96</v>
      </c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>
        <v>73</v>
      </c>
      <c r="O85" s="9">
        <v>73</v>
      </c>
      <c r="P85" s="9"/>
      <c r="Q85" s="9"/>
      <c r="R85" s="9"/>
      <c r="S85" s="9"/>
      <c r="T85" s="9"/>
      <c r="U85" s="9"/>
      <c r="V85" s="9"/>
      <c r="W85" s="9"/>
      <c r="X85" s="9"/>
      <c r="Y85" s="9"/>
      <c r="Z85" s="9">
        <v>0</v>
      </c>
      <c r="AA85" s="9"/>
      <c r="AB85" s="9"/>
      <c r="AC85" s="9"/>
      <c r="AD85" s="9"/>
      <c r="AE85" s="9"/>
      <c r="AG85" s="35"/>
    </row>
    <row r="86" spans="1:33" ht="54.75" customHeight="1">
      <c r="A86" s="8" t="s">
        <v>97</v>
      </c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v>73</v>
      </c>
      <c r="O86" s="9">
        <v>73</v>
      </c>
      <c r="P86" s="9"/>
      <c r="Q86" s="9"/>
      <c r="R86" s="9"/>
      <c r="S86" s="9"/>
      <c r="T86" s="9"/>
      <c r="U86" s="9"/>
      <c r="V86" s="9"/>
      <c r="W86" s="9"/>
      <c r="X86" s="9"/>
      <c r="Y86" s="9"/>
      <c r="Z86" s="9">
        <v>0</v>
      </c>
      <c r="AA86" s="9"/>
      <c r="AB86" s="9"/>
      <c r="AC86" s="9"/>
      <c r="AD86" s="9"/>
      <c r="AE86" s="9"/>
      <c r="AG86" s="35"/>
    </row>
    <row r="87" spans="1:33" ht="53.25" customHeight="1">
      <c r="A87" s="8" t="s">
        <v>98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v>72</v>
      </c>
      <c r="O87" s="9">
        <v>72</v>
      </c>
      <c r="P87" s="9"/>
      <c r="Q87" s="9"/>
      <c r="R87" s="9"/>
      <c r="S87" s="9"/>
      <c r="T87" s="9"/>
      <c r="U87" s="9"/>
      <c r="V87" s="9"/>
      <c r="W87" s="9"/>
      <c r="X87" s="9"/>
      <c r="Y87" s="9"/>
      <c r="Z87" s="9">
        <v>0</v>
      </c>
      <c r="AA87" s="9"/>
      <c r="AB87" s="9"/>
      <c r="AC87" s="9"/>
      <c r="AD87" s="9"/>
      <c r="AE87" s="9"/>
      <c r="AG87" s="35"/>
    </row>
    <row r="88" spans="1:33" ht="45" customHeight="1">
      <c r="A88" s="8" t="s">
        <v>99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v>72</v>
      </c>
      <c r="O88" s="9">
        <v>72</v>
      </c>
      <c r="P88" s="9"/>
      <c r="Q88" s="9"/>
      <c r="R88" s="9"/>
      <c r="S88" s="9"/>
      <c r="T88" s="9"/>
      <c r="U88" s="9"/>
      <c r="V88" s="9"/>
      <c r="W88" s="9"/>
      <c r="X88" s="9"/>
      <c r="Y88" s="9"/>
      <c r="Z88" s="9">
        <v>0</v>
      </c>
      <c r="AA88" s="9"/>
      <c r="AB88" s="9"/>
      <c r="AC88" s="9"/>
      <c r="AD88" s="9"/>
      <c r="AE88" s="9"/>
      <c r="AG88" s="35"/>
    </row>
    <row r="89" spans="1:33" s="2" customFormat="1" ht="45" customHeight="1">
      <c r="A89" s="11" t="s">
        <v>100</v>
      </c>
      <c r="B89" s="9">
        <f>SUM(B5:B88)</f>
        <v>129784</v>
      </c>
      <c r="C89" s="9">
        <f t="shared" ref="C89:D89" si="0">SUM(C5:C88)</f>
        <v>123488</v>
      </c>
      <c r="D89" s="9">
        <f t="shared" si="0"/>
        <v>6296</v>
      </c>
      <c r="E89" s="9">
        <f t="shared" ref="E89" si="1">SUM(E5:E88)</f>
        <v>49081</v>
      </c>
      <c r="F89" s="9">
        <f t="shared" ref="F89" si="2">SUM(F5:F88)</f>
        <v>46674</v>
      </c>
      <c r="G89" s="9">
        <f t="shared" ref="G89" si="3">SUM(G5:G88)</f>
        <v>2407</v>
      </c>
      <c r="H89" s="9">
        <f t="shared" ref="H89" si="4">SUM(H5:H88)</f>
        <v>208281</v>
      </c>
      <c r="I89" s="9">
        <f t="shared" ref="I89" si="5">SUM(I5:I88)</f>
        <v>174237</v>
      </c>
      <c r="J89" s="9">
        <f t="shared" ref="J89" si="6">SUM(J5:J88)</f>
        <v>34044</v>
      </c>
      <c r="K89" s="9">
        <f t="shared" ref="K89" si="7">SUM(K5:K88)</f>
        <v>79012</v>
      </c>
      <c r="L89" s="9">
        <f t="shared" ref="L89" si="8">SUM(L5:L88)</f>
        <v>75565</v>
      </c>
      <c r="M89" s="9">
        <f t="shared" ref="M89" si="9">SUM(M5:M88)</f>
        <v>3447</v>
      </c>
      <c r="N89" s="9">
        <f t="shared" ref="N89" si="10">SUM(N5:N88)</f>
        <v>2612</v>
      </c>
      <c r="O89" s="9">
        <f t="shared" ref="O89" si="11">SUM(O5:O88)</f>
        <v>2612</v>
      </c>
      <c r="P89" s="9">
        <f t="shared" ref="P89" si="12">SUM(P5:P88)</f>
        <v>0</v>
      </c>
      <c r="Q89" s="9">
        <f t="shared" ref="Q89" si="13">SUM(Q5:Q88)</f>
        <v>22731</v>
      </c>
      <c r="R89" s="9">
        <f t="shared" ref="R89" si="14">SUM(R5:R88)</f>
        <v>22731</v>
      </c>
      <c r="S89" s="9">
        <f t="shared" ref="S89" si="15">SUM(S5:S88)</f>
        <v>0</v>
      </c>
      <c r="T89" s="9">
        <f t="shared" ref="T89" si="16">SUM(T5:T88)</f>
        <v>3500</v>
      </c>
      <c r="U89" s="9">
        <f t="shared" ref="U89" si="17">SUM(U5:U88)</f>
        <v>3480</v>
      </c>
      <c r="V89" s="9">
        <f t="shared" ref="V89" si="18">SUM(V5:V88)</f>
        <v>20</v>
      </c>
      <c r="W89" s="9">
        <f t="shared" ref="W89" si="19">SUM(W5:W88)</f>
        <v>120</v>
      </c>
      <c r="X89" s="9">
        <f t="shared" ref="X89" si="20">SUM(X5:X88)</f>
        <v>30</v>
      </c>
      <c r="Y89" s="9">
        <f t="shared" ref="Y89" si="21">SUM(Y5:Y88)</f>
        <v>90</v>
      </c>
      <c r="Z89" s="9">
        <f t="shared" ref="Z89" si="22">SUM(Z5:Z88)</f>
        <v>979</v>
      </c>
      <c r="AA89" s="9">
        <f t="shared" ref="AA89" si="23">SUM(AA5:AA88)</f>
        <v>931</v>
      </c>
      <c r="AB89" s="9">
        <f t="shared" ref="AB89" si="24">SUM(AB5:AB88)</f>
        <v>48</v>
      </c>
      <c r="AC89" s="9">
        <f t="shared" ref="AC89" si="25">SUM(AC5:AC88)</f>
        <v>6800</v>
      </c>
      <c r="AD89" s="9">
        <f t="shared" ref="AD89" si="26">SUM(AD5:AD88)</f>
        <v>6800</v>
      </c>
      <c r="AE89" s="9">
        <f t="shared" ref="AE89" si="27">SUM(AE5:AE88)</f>
        <v>0</v>
      </c>
      <c r="AF89" s="33"/>
      <c r="AG89" s="35"/>
    </row>
    <row r="90" spans="1:33" s="32" customFormat="1" ht="45" customHeight="1">
      <c r="T90" s="31"/>
      <c r="W90" s="31"/>
    </row>
    <row r="91" spans="1:33" s="36" customFormat="1" ht="45" customHeight="1"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3" s="36" customFormat="1" ht="45" customHeight="1"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3" s="36" customFormat="1" ht="45" customHeight="1"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3" s="36" customFormat="1" ht="45" customHeight="1">
      <c r="T94" s="3"/>
      <c r="W94" s="3"/>
    </row>
    <row r="95" spans="1:33" s="36" customFormat="1" ht="45" customHeight="1">
      <c r="T95" s="3"/>
      <c r="W95" s="3"/>
    </row>
    <row r="96" spans="1:33" s="36" customFormat="1" ht="45" customHeight="1">
      <c r="T96" s="3"/>
      <c r="W96" s="3"/>
    </row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</sheetData>
  <autoFilter ref="A4:AG89"/>
  <mergeCells count="15">
    <mergeCell ref="AC3:AE3"/>
    <mergeCell ref="B1:P1"/>
    <mergeCell ref="A2:A4"/>
    <mergeCell ref="B2:P2"/>
    <mergeCell ref="Q2:Y2"/>
    <mergeCell ref="Z2:AE2"/>
    <mergeCell ref="B3:D3"/>
    <mergeCell ref="E3:G3"/>
    <mergeCell ref="H3:J3"/>
    <mergeCell ref="K3:M3"/>
    <mergeCell ref="N3:P3"/>
    <mergeCell ref="Q3:S3"/>
    <mergeCell ref="T3:V3"/>
    <mergeCell ref="W3:Y3"/>
    <mergeCell ref="Z3:AB3"/>
  </mergeCells>
  <conditionalFormatting sqref="B5:AE56 Z58:AB88 AC58:AE83 B58:Y83 B89:AE89">
    <cfRule type="expression" dxfId="6" priority="10">
      <formula>(#REF!+#REF!)&lt;B5</formula>
    </cfRule>
  </conditionalFormatting>
  <conditionalFormatting sqref="AC84:AE88 B84:Y88">
    <cfRule type="expression" dxfId="5" priority="9">
      <formula>(#REF!+#REF!)&lt;B84</formula>
    </cfRule>
  </conditionalFormatting>
  <conditionalFormatting sqref="C57:D57 F57:G57 I57:J57 L57:AE57">
    <cfRule type="expression" dxfId="4" priority="5">
      <formula>(#REF!+#REF!)&lt;C57</formula>
    </cfRule>
  </conditionalFormatting>
  <conditionalFormatting sqref="B57">
    <cfRule type="expression" dxfId="3" priority="4">
      <formula>(#REF!+#REF!)&lt;B57</formula>
    </cfRule>
  </conditionalFormatting>
  <conditionalFormatting sqref="E57">
    <cfRule type="expression" dxfId="2" priority="3">
      <formula>(#REF!+#REF!)&lt;E57</formula>
    </cfRule>
  </conditionalFormatting>
  <conditionalFormatting sqref="H57">
    <cfRule type="expression" dxfId="1" priority="2">
      <formula>(#REF!+#REF!)&lt;H57</formula>
    </cfRule>
  </conditionalFormatting>
  <conditionalFormatting sqref="K57">
    <cfRule type="expression" dxfId="0" priority="1">
      <formula>(#REF!+#REF!)&lt;K57</formula>
    </cfRule>
  </conditionalFormatting>
  <pageMargins left="0" right="0" top="0.19685039370078741" bottom="0.19685039370078741" header="0.19685039370078741" footer="0.19685039370078741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16</vt:i4>
      </vt:variant>
    </vt:vector>
  </HeadingPairs>
  <TitlesOfParts>
    <vt:vector size="24" baseType="lpstr">
      <vt:lpstr>2025</vt:lpstr>
      <vt:lpstr>протокол от 30.01.2025 № 2</vt:lpstr>
      <vt:lpstr>протокол от 27.02.2025 № 3</vt:lpstr>
      <vt:lpstr>протокол от 27.03.2025 № 4</vt:lpstr>
      <vt:lpstr>протокол от 28.05.2025 № 7</vt:lpstr>
      <vt:lpstr>протокол от 30.06.2025 № 8</vt:lpstr>
      <vt:lpstr>протокол от 29.07.2025 № 9</vt:lpstr>
      <vt:lpstr>протокол от 27.08.2025 № 10</vt:lpstr>
      <vt:lpstr>'2025'!Заголовки_для_печати</vt:lpstr>
      <vt:lpstr>'протокол от 27.02.2025 № 3'!Заголовки_для_печати</vt:lpstr>
      <vt:lpstr>'протокол от 27.03.2025 № 4'!Заголовки_для_печати</vt:lpstr>
      <vt:lpstr>'протокол от 27.08.2025 № 10'!Заголовки_для_печати</vt:lpstr>
      <vt:lpstr>'протокол от 28.05.2025 № 7'!Заголовки_для_печати</vt:lpstr>
      <vt:lpstr>'протокол от 29.07.2025 № 9'!Заголовки_для_печати</vt:lpstr>
      <vt:lpstr>'протокол от 30.01.2025 № 2'!Заголовки_для_печати</vt:lpstr>
      <vt:lpstr>'протокол от 30.06.2025 № 8'!Заголовки_для_печати</vt:lpstr>
      <vt:lpstr>'2025'!Область_печати</vt:lpstr>
      <vt:lpstr>'протокол от 27.02.2025 № 3'!Область_печати</vt:lpstr>
      <vt:lpstr>'протокол от 27.03.2025 № 4'!Область_печати</vt:lpstr>
      <vt:lpstr>'протокол от 27.08.2025 № 10'!Область_печати</vt:lpstr>
      <vt:lpstr>'протокол от 28.05.2025 № 7'!Область_печати</vt:lpstr>
      <vt:lpstr>'протокол от 29.07.2025 № 9'!Область_печати</vt:lpstr>
      <vt:lpstr>'протокол от 30.01.2025 № 2'!Область_печати</vt:lpstr>
      <vt:lpstr>'протокол от 30.06.2025 №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Попова Анастасия Андреевна</dc:creator>
  <cp:lastModifiedBy>Шибанова Елена Петровна</cp:lastModifiedBy>
  <cp:lastPrinted>2025-02-04T08:32:46Z</cp:lastPrinted>
  <dcterms:created xsi:type="dcterms:W3CDTF">2025-02-04T08:09:54Z</dcterms:created>
  <dcterms:modified xsi:type="dcterms:W3CDTF">2025-08-29T06:42:05Z</dcterms:modified>
</cp:coreProperties>
</file>