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5320" windowHeight="12615" tabRatio="500" activeTab="2"/>
  </bookViews>
  <sheets>
    <sheet name="протокол от 29.12.2025 № 17" sheetId="5" r:id="rId1"/>
    <sheet name="протокол от 28.04.2026 №5" sheetId="6" r:id="rId2"/>
    <sheet name="протокол от 29.06.2026 №7" sheetId="7" r:id="rId3"/>
  </sheets>
  <definedNames>
    <definedName name="__xlnm_Print_Area" localSheetId="1">'протокол от 28.04.2026 №5'!$A$1:$F$64</definedName>
    <definedName name="__xlnm_Print_Area" localSheetId="2">'протокол от 29.06.2026 №7'!$A$1:$F$64</definedName>
    <definedName name="__xlnm_Print_Area" localSheetId="0">'протокол от 29.12.2025 № 17'!$A$1:$F$64</definedName>
    <definedName name="_xlnm._FilterDatabase" localSheetId="1" hidden="1">'протокол от 28.04.2026 №5'!$A$4:$G$64</definedName>
    <definedName name="_xlnm._FilterDatabase" localSheetId="2" hidden="1">'протокол от 29.06.2026 №7'!$A$4:$G$64</definedName>
    <definedName name="_xlnm._FilterDatabase" localSheetId="0" hidden="1">'протокол от 29.12.2025 № 17'!$A$4:$G$4</definedName>
    <definedName name="Excel_BuiltIn__FilterDatabase" localSheetId="1">'протокол от 28.04.2026 №5'!$A$4:$F$64</definedName>
    <definedName name="Excel_BuiltIn__FilterDatabase" localSheetId="2">'протокол от 29.06.2026 №7'!$A$4:$F$64</definedName>
    <definedName name="Excel_BuiltIn__FilterDatabase" localSheetId="0">'протокол от 29.12.2025 № 17'!$A$4:$F$64</definedName>
    <definedName name="Excel_BuiltIn_Print_Area" localSheetId="1">'протокол от 28.04.2026 №5'!$A$1:$F$64</definedName>
    <definedName name="Excel_BuiltIn_Print_Area" localSheetId="2">'протокол от 29.06.2026 №7'!$A$1:$F$64</definedName>
    <definedName name="Excel_BuiltIn_Print_Area" localSheetId="0">'протокол от 29.12.2025 № 17'!$A$1:$F$64</definedName>
    <definedName name="_xlnm.Print_Area" localSheetId="1">'протокол от 28.04.2026 №5'!$A$1:$F$64</definedName>
    <definedName name="_xlnm.Print_Area" localSheetId="2">'протокол от 29.06.2026 №7'!$A$1:$F$64</definedName>
    <definedName name="_xlnm.Print_Area" localSheetId="0">'протокол от 29.12.2025 № 17'!$A$1:$F$64</definedName>
  </definedNames>
  <calcPr calcId="145621"/>
</workbook>
</file>

<file path=xl/calcChain.xml><?xml version="1.0" encoding="utf-8"?>
<calcChain xmlns="http://schemas.openxmlformats.org/spreadsheetml/2006/main">
  <c r="F63" i="7" l="1"/>
  <c r="B63" i="7" s="1"/>
  <c r="B62" i="7"/>
  <c r="B61" i="7"/>
  <c r="D60" i="7"/>
  <c r="B60" i="7" s="1"/>
  <c r="B59" i="7"/>
  <c r="B58" i="7"/>
  <c r="B57" i="7"/>
  <c r="B56" i="7"/>
  <c r="B55" i="7"/>
  <c r="B54" i="7"/>
  <c r="B53" i="7"/>
  <c r="B52" i="7"/>
  <c r="B51" i="7"/>
  <c r="D50" i="7"/>
  <c r="B50" i="7"/>
  <c r="B49" i="7"/>
  <c r="B48" i="7"/>
  <c r="B47" i="7"/>
  <c r="B46" i="7"/>
  <c r="E45" i="7"/>
  <c r="B45" i="7" s="1"/>
  <c r="B44" i="7"/>
  <c r="B43" i="7"/>
  <c r="B42" i="7"/>
  <c r="B41" i="7"/>
  <c r="B40" i="7"/>
  <c r="D39" i="7"/>
  <c r="B39" i="7" s="1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D25" i="7"/>
  <c r="D64" i="7" s="1"/>
  <c r="B25" i="7"/>
  <c r="B24" i="7"/>
  <c r="B23" i="7"/>
  <c r="C22" i="7"/>
  <c r="C64" i="7" s="1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B6" i="7"/>
  <c r="B5" i="7"/>
  <c r="F63" i="6"/>
  <c r="B63" i="6"/>
  <c r="B62" i="6"/>
  <c r="B61" i="6"/>
  <c r="B60" i="6"/>
  <c r="B59" i="6"/>
  <c r="B58" i="6"/>
  <c r="B57" i="6"/>
  <c r="B56" i="6"/>
  <c r="B55" i="6"/>
  <c r="B54" i="6"/>
  <c r="B53" i="6"/>
  <c r="B52" i="6"/>
  <c r="B51" i="6"/>
  <c r="D50" i="6"/>
  <c r="D64" i="6"/>
  <c r="B49" i="6"/>
  <c r="B48" i="6"/>
  <c r="B47" i="6"/>
  <c r="B46" i="6"/>
  <c r="E45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C22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B5" i="6"/>
  <c r="E64" i="6"/>
  <c r="B50" i="6"/>
  <c r="B64" i="6"/>
  <c r="F64" i="6"/>
  <c r="C64" i="6"/>
  <c r="F64" i="5"/>
  <c r="E64" i="5"/>
  <c r="D64" i="5"/>
  <c r="C64" i="5"/>
  <c r="B64" i="5"/>
  <c r="E64" i="7" l="1"/>
  <c r="B64" i="7"/>
  <c r="F64" i="7"/>
</calcChain>
</file>

<file path=xl/sharedStrings.xml><?xml version="1.0" encoding="utf-8"?>
<sst xmlns="http://schemas.openxmlformats.org/spreadsheetml/2006/main" count="214" uniqueCount="69">
  <si>
    <t>Наименование МО</t>
  </si>
  <si>
    <t>Всего</t>
  </si>
  <si>
    <t>Комплексные посещения для:</t>
  </si>
  <si>
    <t xml:space="preserve">с иными заболеваниями </t>
  </si>
  <si>
    <t>ДН с сахарным диабетом</t>
  </si>
  <si>
    <t>ДН с болезнями системы кровообращения</t>
  </si>
  <si>
    <t>ДН с онкологическими заболеваниями</t>
  </si>
  <si>
    <t>ГАУЗ "Энгельсская городская клиническая больница № 1"</t>
  </si>
  <si>
    <t>ГАУЗ "Энгельсская городская поликлиника № 3"</t>
  </si>
  <si>
    <t>ГАУЗ СО "Энгельсская районная больница"</t>
  </si>
  <si>
    <t>ГУЗ "Саратовская городская клиническая больница № 8"</t>
  </si>
  <si>
    <t>ГУЗ "Саратовская городская клиническая больница № 9"</t>
  </si>
  <si>
    <t>ГУЗ "Саратовская городская клиническая больница № 10"</t>
  </si>
  <si>
    <t>ГУЗ "Саратовская городская межрайонная поликлиника №1"</t>
  </si>
  <si>
    <t>ГУЗ "Саратовская городская поликлиника № 2"</t>
  </si>
  <si>
    <t>ГУЗ "Саратовская городская поликлиника № 20"</t>
  </si>
  <si>
    <t>ГУЗ "Саратовская городская поликлиника № 9"</t>
  </si>
  <si>
    <t>ГУЗ "Энгельсская городская поликлиника № 1"</t>
  </si>
  <si>
    <t>ГУЗ "Саратовский областной клинический госпиталь для ветеранов войн"</t>
  </si>
  <si>
    <t>ГУЗ "Областной клинический кардиологический диспансер"</t>
  </si>
  <si>
    <t>ГУЗ "Саратовская городская клиническая больница № 2 им.В.И.Разумовского"</t>
  </si>
  <si>
    <t>ГУЗ "Саратовская городская поликлиника № 16"</t>
  </si>
  <si>
    <t>ГУЗ СО "Балаковская районная поликлиника"</t>
  </si>
  <si>
    <t>ГУЗ СО "Вольская районная больница"</t>
  </si>
  <si>
    <t>ГУЗ СО "Александрово-Гайская районная больница имени В.П. Дурнова"</t>
  </si>
  <si>
    <t>ГУЗ СО "Аткарская районная больница"</t>
  </si>
  <si>
    <t>ГУЗ СО "Базарно-Карабулакская районная больница"</t>
  </si>
  <si>
    <t>ГУЗ СО "Балтайская районная больница"</t>
  </si>
  <si>
    <t>ГУЗ СО "Воскресенская районная больница"</t>
  </si>
  <si>
    <t>ГУЗ СО "Дергачевская районная больница"</t>
  </si>
  <si>
    <t>ГУЗ СО "Духовницкая районная больница"</t>
  </si>
  <si>
    <t>ГУЗ СО "Екатериновская районная больница"</t>
  </si>
  <si>
    <t>ГУЗ СО "Ершовская районная больница"</t>
  </si>
  <si>
    <t>ГУЗ СО "Ивантеевская районная больница"</t>
  </si>
  <si>
    <t>ГУЗ СО "Калининская районная больница"</t>
  </si>
  <si>
    <t>ГУЗ СО "Красноармейская районная больница"</t>
  </si>
  <si>
    <t>ГУЗ СО "Краснокутская районная больница"</t>
  </si>
  <si>
    <t>ГУЗ СО "Краснопартизанская районная больница"</t>
  </si>
  <si>
    <t>ГУЗ СО "Лысогорская районная больница"</t>
  </si>
  <si>
    <t>ГУЗ СО "Марксовская районная больница"</t>
  </si>
  <si>
    <t>ГУЗ СО "МСЧ городского округа ЗАТО Светлый"</t>
  </si>
  <si>
    <t>ГУЗ СО "Новоузенская районная больница"</t>
  </si>
  <si>
    <t>ГУЗ СО "Озинская районная больница"</t>
  </si>
  <si>
    <t>ГУЗ СО "Перелюбская районная больница"</t>
  </si>
  <si>
    <t>ГУЗ СО "Петровская районная больница"</t>
  </si>
  <si>
    <t>ГУЗ СО "Питерская районная больница"</t>
  </si>
  <si>
    <t>ГУЗ СО "Пугачевская районная больница"</t>
  </si>
  <si>
    <t>ГУЗ СО "Романовская районная больница"</t>
  </si>
  <si>
    <t>ГУЗ СО "Ртищевская районная больница"</t>
  </si>
  <si>
    <t>ГУЗ СО "Самойловская районная больница"</t>
  </si>
  <si>
    <t>ГУЗ СО "Саратовская районная больница"</t>
  </si>
  <si>
    <t>ГУЗ СО "Советская районная больница"</t>
  </si>
  <si>
    <t>ГУЗ СО "Татищевская районная больница"</t>
  </si>
  <si>
    <t>ГУЗ СО "Турковская районная больница"</t>
  </si>
  <si>
    <t>ГУЗ СО "Федоровская районная больница"</t>
  </si>
  <si>
    <t>ГУЗ СО "Аркадакская районная больница"</t>
  </si>
  <si>
    <t>ГУЗ СО "Ровенская районная больница"</t>
  </si>
  <si>
    <t>ГУЗ "Саратовская городская клиническая больница № 5"</t>
  </si>
  <si>
    <t>ГУЗ "Саратовская городская поликлиника № 6"</t>
  </si>
  <si>
    <t>ГУЗ "Энгельсская городская поликлиника № 2"</t>
  </si>
  <si>
    <t>ФГБУЗ СМЦ ФМБА РОССИИ</t>
  </si>
  <si>
    <t>ЧУЗ "Клиническая больница "РЖД-Медицина" города Саратов"</t>
  </si>
  <si>
    <t>ГУЗ СО "Новобурасская районная больница"</t>
  </si>
  <si>
    <t>ГУЗ СО "Балашовская районная больница"</t>
  </si>
  <si>
    <t>ГУЗ СО "Хвалынская районная больница имени Бржозовского"</t>
  </si>
  <si>
    <t>Итого</t>
  </si>
  <si>
    <t>ГАУЗ "Саратовская городская клиническая больница скорой медицинской помощи"</t>
  </si>
  <si>
    <t xml:space="preserve"> </t>
  </si>
  <si>
    <t>Плановые задания по проведению диспансерного наблюдения на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</si>
</sst>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indexed="8"/>
      <name val="Calibri"/>
      <family val="2"/>
      <charset val="1"/>
    </font>
    <font>
      <sz val="10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/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3" fontId="1" fillId="0" borderId="1" xfId="0" applyNumberFormat="1" applyFont="1" applyFill="1" applyBorder="1"/>
    <xf numFmtId="3" fontId="1" fillId="0" borderId="2" xfId="0" applyNumberFormat="1" applyFont="1" applyFill="1" applyBorder="1"/>
    <xf numFmtId="0" fontId="2" fillId="0" borderId="1" xfId="0" applyFont="1" applyFill="1" applyBorder="1"/>
    <xf numFmtId="3" fontId="2" fillId="0" borderId="1" xfId="0" applyNumberFormat="1" applyFont="1" applyFill="1" applyBorder="1"/>
    <xf numFmtId="3" fontId="1" fillId="0" borderId="0" xfId="0" applyNumberFormat="1" applyFont="1" applyFill="1"/>
    <xf numFmtId="0" fontId="2" fillId="0" borderId="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7"/>
  <sheetViews>
    <sheetView zoomScale="120" zoomScaleNormal="120" zoomScaleSheetLayoutView="100" workbookViewId="0">
      <pane xSplit="2" ySplit="4" topLeftCell="C50" activePane="bottomRight" state="frozen"/>
      <selection pane="topRight" activeCell="C1" sqref="C1"/>
      <selection pane="bottomLeft" activeCell="A5" sqref="A5"/>
      <selection pane="bottomRight" activeCell="B64" sqref="B64"/>
    </sheetView>
  </sheetViews>
  <sheetFormatPr defaultRowHeight="12.75" x14ac:dyDescent="0.2"/>
  <cols>
    <col min="1" max="1" width="60.1640625" style="1" customWidth="1"/>
    <col min="2" max="2" width="17.1640625" style="1" customWidth="1"/>
    <col min="3" max="5" width="18.6640625" style="1" customWidth="1"/>
    <col min="6" max="6" width="17.1640625" style="1" customWidth="1"/>
    <col min="7" max="16384" width="9.33203125" style="1"/>
  </cols>
  <sheetData>
    <row r="1" spans="1:6" ht="24.75" customHeight="1" x14ac:dyDescent="0.2">
      <c r="A1" s="9" t="s">
        <v>68</v>
      </c>
      <c r="B1" s="9"/>
      <c r="C1" s="9"/>
      <c r="D1" s="9"/>
      <c r="E1" s="9"/>
      <c r="F1" s="9"/>
    </row>
    <row r="2" spans="1:6" ht="12.75" customHeight="1" x14ac:dyDescent="0.2">
      <c r="A2" s="10" t="s">
        <v>0</v>
      </c>
      <c r="B2" s="11" t="s">
        <v>1</v>
      </c>
      <c r="C2" s="12" t="s">
        <v>2</v>
      </c>
      <c r="D2" s="12"/>
      <c r="E2" s="12"/>
      <c r="F2" s="13" t="s">
        <v>3</v>
      </c>
    </row>
    <row r="3" spans="1:6" x14ac:dyDescent="0.2">
      <c r="A3" s="10"/>
      <c r="B3" s="11"/>
      <c r="C3" s="12"/>
      <c r="D3" s="12"/>
      <c r="E3" s="12"/>
      <c r="F3" s="13"/>
    </row>
    <row r="4" spans="1:6" ht="50.25" customHeight="1" x14ac:dyDescent="0.2">
      <c r="A4" s="10"/>
      <c r="B4" s="11"/>
      <c r="C4" s="2" t="s">
        <v>4</v>
      </c>
      <c r="D4" s="2" t="s">
        <v>5</v>
      </c>
      <c r="E4" s="2" t="s">
        <v>6</v>
      </c>
      <c r="F4" s="13"/>
    </row>
    <row r="5" spans="1:6" x14ac:dyDescent="0.2">
      <c r="A5" s="3" t="s">
        <v>7</v>
      </c>
      <c r="B5" s="4">
        <v>9513</v>
      </c>
      <c r="C5" s="4">
        <v>2168</v>
      </c>
      <c r="D5" s="4">
        <v>4801</v>
      </c>
      <c r="E5" s="4">
        <v>1544</v>
      </c>
      <c r="F5" s="4">
        <v>1000</v>
      </c>
    </row>
    <row r="6" spans="1:6" x14ac:dyDescent="0.2">
      <c r="A6" s="3" t="s">
        <v>8</v>
      </c>
      <c r="B6" s="4">
        <v>16877</v>
      </c>
      <c r="C6" s="4">
        <v>3329</v>
      </c>
      <c r="D6" s="4">
        <v>9493</v>
      </c>
      <c r="E6" s="4">
        <v>2855</v>
      </c>
      <c r="F6" s="4">
        <v>1200</v>
      </c>
    </row>
    <row r="7" spans="1:6" x14ac:dyDescent="0.2">
      <c r="A7" s="3" t="s">
        <v>9</v>
      </c>
      <c r="B7" s="4">
        <v>18285</v>
      </c>
      <c r="C7" s="4">
        <v>5649</v>
      </c>
      <c r="D7" s="4">
        <v>8020</v>
      </c>
      <c r="E7" s="4">
        <v>3216</v>
      </c>
      <c r="F7" s="4">
        <v>1400</v>
      </c>
    </row>
    <row r="8" spans="1:6" x14ac:dyDescent="0.2">
      <c r="A8" s="3" t="s">
        <v>10</v>
      </c>
      <c r="B8" s="4">
        <v>9283</v>
      </c>
      <c r="C8" s="4">
        <v>2328</v>
      </c>
      <c r="D8" s="4">
        <v>4356</v>
      </c>
      <c r="E8" s="4">
        <v>1499</v>
      </c>
      <c r="F8" s="4">
        <v>1100</v>
      </c>
    </row>
    <row r="9" spans="1:6" x14ac:dyDescent="0.2">
      <c r="A9" s="3" t="s">
        <v>11</v>
      </c>
      <c r="B9" s="4">
        <v>11072</v>
      </c>
      <c r="C9" s="4">
        <v>2724</v>
      </c>
      <c r="D9" s="4">
        <v>5279</v>
      </c>
      <c r="E9" s="4">
        <v>1969</v>
      </c>
      <c r="F9" s="4">
        <v>1100</v>
      </c>
    </row>
    <row r="10" spans="1:6" x14ac:dyDescent="0.2">
      <c r="A10" s="3" t="s">
        <v>12</v>
      </c>
      <c r="B10" s="4">
        <v>14771</v>
      </c>
      <c r="C10" s="4">
        <v>3876</v>
      </c>
      <c r="D10" s="4">
        <v>6312</v>
      </c>
      <c r="E10" s="4">
        <v>2598</v>
      </c>
      <c r="F10" s="4">
        <v>1985</v>
      </c>
    </row>
    <row r="11" spans="1:6" ht="25.5" x14ac:dyDescent="0.2">
      <c r="A11" s="3" t="s">
        <v>66</v>
      </c>
      <c r="B11" s="4">
        <v>15467</v>
      </c>
      <c r="C11" s="4">
        <v>2754</v>
      </c>
      <c r="D11" s="4">
        <v>7200</v>
      </c>
      <c r="E11" s="4">
        <v>2618</v>
      </c>
      <c r="F11" s="4">
        <v>2895</v>
      </c>
    </row>
    <row r="12" spans="1:6" ht="25.5" x14ac:dyDescent="0.2">
      <c r="A12" s="3" t="s">
        <v>13</v>
      </c>
      <c r="B12" s="4">
        <v>37346</v>
      </c>
      <c r="C12" s="4">
        <v>8300</v>
      </c>
      <c r="D12" s="4">
        <v>16468</v>
      </c>
      <c r="E12" s="4">
        <v>6063</v>
      </c>
      <c r="F12" s="4">
        <v>6515</v>
      </c>
    </row>
    <row r="13" spans="1:6" x14ac:dyDescent="0.2">
      <c r="A13" s="3" t="s">
        <v>14</v>
      </c>
      <c r="B13" s="4">
        <v>38355</v>
      </c>
      <c r="C13" s="4">
        <v>7539</v>
      </c>
      <c r="D13" s="4">
        <v>20797</v>
      </c>
      <c r="E13" s="4">
        <v>6494</v>
      </c>
      <c r="F13" s="4">
        <v>3525</v>
      </c>
    </row>
    <row r="14" spans="1:6" x14ac:dyDescent="0.2">
      <c r="A14" s="3" t="s">
        <v>15</v>
      </c>
      <c r="B14" s="4">
        <v>14209</v>
      </c>
      <c r="C14" s="4">
        <v>3170</v>
      </c>
      <c r="D14" s="4">
        <v>6657</v>
      </c>
      <c r="E14" s="4">
        <v>2896</v>
      </c>
      <c r="F14" s="4">
        <v>1486</v>
      </c>
    </row>
    <row r="15" spans="1:6" x14ac:dyDescent="0.2">
      <c r="A15" s="3" t="s">
        <v>16</v>
      </c>
      <c r="B15" s="4">
        <v>21645</v>
      </c>
      <c r="C15" s="4">
        <v>3596</v>
      </c>
      <c r="D15" s="4">
        <v>12907</v>
      </c>
      <c r="E15" s="4">
        <v>2642</v>
      </c>
      <c r="F15" s="4">
        <v>2500</v>
      </c>
    </row>
    <row r="16" spans="1:6" x14ac:dyDescent="0.2">
      <c r="A16" s="3" t="s">
        <v>17</v>
      </c>
      <c r="B16" s="4">
        <v>15758</v>
      </c>
      <c r="C16" s="4">
        <v>3836</v>
      </c>
      <c r="D16" s="4">
        <v>7478</v>
      </c>
      <c r="E16" s="4">
        <v>2644</v>
      </c>
      <c r="F16" s="4">
        <v>1800</v>
      </c>
    </row>
    <row r="17" spans="1:6" ht="25.5" x14ac:dyDescent="0.2">
      <c r="A17" s="3" t="s">
        <v>18</v>
      </c>
      <c r="B17" s="4">
        <v>1034</v>
      </c>
      <c r="C17" s="4">
        <v>345</v>
      </c>
      <c r="D17" s="4">
        <v>387</v>
      </c>
      <c r="E17" s="4">
        <v>83</v>
      </c>
      <c r="F17" s="4">
        <v>219</v>
      </c>
    </row>
    <row r="18" spans="1:6" x14ac:dyDescent="0.2">
      <c r="A18" s="3" t="s">
        <v>19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</row>
    <row r="19" spans="1:6" ht="25.5" x14ac:dyDescent="0.2">
      <c r="A19" s="3" t="s">
        <v>20</v>
      </c>
      <c r="B19" s="4">
        <v>11588</v>
      </c>
      <c r="C19" s="4">
        <v>2529</v>
      </c>
      <c r="D19" s="4">
        <v>5263</v>
      </c>
      <c r="E19" s="4">
        <v>2673</v>
      </c>
      <c r="F19" s="4">
        <v>1123</v>
      </c>
    </row>
    <row r="20" spans="1:6" x14ac:dyDescent="0.2">
      <c r="A20" s="3" t="s">
        <v>21</v>
      </c>
      <c r="B20" s="4">
        <v>17007</v>
      </c>
      <c r="C20" s="4">
        <v>2782</v>
      </c>
      <c r="D20" s="4">
        <v>11125</v>
      </c>
      <c r="E20" s="4">
        <v>2729</v>
      </c>
      <c r="F20" s="4">
        <v>371</v>
      </c>
    </row>
    <row r="21" spans="1:6" x14ac:dyDescent="0.2">
      <c r="A21" s="3" t="s">
        <v>22</v>
      </c>
      <c r="B21" s="4">
        <v>45996</v>
      </c>
      <c r="C21" s="4">
        <v>8774</v>
      </c>
      <c r="D21" s="4">
        <v>23184</v>
      </c>
      <c r="E21" s="4">
        <v>8937</v>
      </c>
      <c r="F21" s="4">
        <v>5101</v>
      </c>
    </row>
    <row r="22" spans="1:6" x14ac:dyDescent="0.2">
      <c r="A22" s="3" t="s">
        <v>23</v>
      </c>
      <c r="B22" s="4">
        <v>20961</v>
      </c>
      <c r="C22" s="4">
        <v>5110</v>
      </c>
      <c r="D22" s="4">
        <v>10977</v>
      </c>
      <c r="E22" s="4">
        <v>2874</v>
      </c>
      <c r="F22" s="4">
        <v>2000</v>
      </c>
    </row>
    <row r="23" spans="1:6" ht="25.5" x14ac:dyDescent="0.2">
      <c r="A23" s="3" t="s">
        <v>24</v>
      </c>
      <c r="B23" s="4">
        <v>2386</v>
      </c>
      <c r="C23" s="4">
        <v>820</v>
      </c>
      <c r="D23" s="4">
        <v>667</v>
      </c>
      <c r="E23" s="4">
        <v>399</v>
      </c>
      <c r="F23" s="4">
        <v>500</v>
      </c>
    </row>
    <row r="24" spans="1:6" x14ac:dyDescent="0.2">
      <c r="A24" s="3" t="s">
        <v>25</v>
      </c>
      <c r="B24" s="4">
        <v>10234</v>
      </c>
      <c r="C24" s="4">
        <v>1947</v>
      </c>
      <c r="D24" s="4">
        <v>3300</v>
      </c>
      <c r="E24" s="4">
        <v>1187</v>
      </c>
      <c r="F24" s="4">
        <v>3800</v>
      </c>
    </row>
    <row r="25" spans="1:6" x14ac:dyDescent="0.2">
      <c r="A25" s="3" t="s">
        <v>26</v>
      </c>
      <c r="B25" s="4">
        <v>6656</v>
      </c>
      <c r="C25" s="4">
        <v>1467</v>
      </c>
      <c r="D25" s="4">
        <v>3395</v>
      </c>
      <c r="E25" s="4">
        <v>1089</v>
      </c>
      <c r="F25" s="4">
        <v>705</v>
      </c>
    </row>
    <row r="26" spans="1:6" x14ac:dyDescent="0.2">
      <c r="A26" s="3" t="s">
        <v>27</v>
      </c>
      <c r="B26" s="4">
        <v>3428</v>
      </c>
      <c r="C26" s="4">
        <v>786</v>
      </c>
      <c r="D26" s="4">
        <v>1622</v>
      </c>
      <c r="E26" s="4">
        <v>520</v>
      </c>
      <c r="F26" s="4">
        <v>500</v>
      </c>
    </row>
    <row r="27" spans="1:6" x14ac:dyDescent="0.2">
      <c r="A27" s="3" t="s">
        <v>28</v>
      </c>
      <c r="B27" s="4">
        <v>2247</v>
      </c>
      <c r="C27" s="4">
        <v>725</v>
      </c>
      <c r="D27" s="4">
        <v>1024</v>
      </c>
      <c r="E27" s="4">
        <v>408</v>
      </c>
      <c r="F27" s="4">
        <v>90</v>
      </c>
    </row>
    <row r="28" spans="1:6" x14ac:dyDescent="0.2">
      <c r="A28" s="3" t="s">
        <v>29</v>
      </c>
      <c r="B28" s="4">
        <v>3013</v>
      </c>
      <c r="C28" s="4">
        <v>1088</v>
      </c>
      <c r="D28" s="4">
        <v>1229</v>
      </c>
      <c r="E28" s="4">
        <v>606</v>
      </c>
      <c r="F28" s="4">
        <v>90</v>
      </c>
    </row>
    <row r="29" spans="1:6" x14ac:dyDescent="0.2">
      <c r="A29" s="3" t="s">
        <v>30</v>
      </c>
      <c r="B29" s="4">
        <v>5346</v>
      </c>
      <c r="C29" s="4">
        <v>748</v>
      </c>
      <c r="D29" s="4">
        <v>3545</v>
      </c>
      <c r="E29" s="4">
        <v>553</v>
      </c>
      <c r="F29" s="4">
        <v>500</v>
      </c>
    </row>
    <row r="30" spans="1:6" x14ac:dyDescent="0.2">
      <c r="A30" s="3" t="s">
        <v>31</v>
      </c>
      <c r="B30" s="4">
        <v>3506</v>
      </c>
      <c r="C30" s="4">
        <v>757</v>
      </c>
      <c r="D30" s="4">
        <v>1726</v>
      </c>
      <c r="E30" s="4">
        <v>523</v>
      </c>
      <c r="F30" s="4">
        <v>500</v>
      </c>
    </row>
    <row r="31" spans="1:6" x14ac:dyDescent="0.2">
      <c r="A31" s="3" t="s">
        <v>32</v>
      </c>
      <c r="B31" s="4">
        <v>8045</v>
      </c>
      <c r="C31" s="4">
        <v>2000</v>
      </c>
      <c r="D31" s="4">
        <v>4063</v>
      </c>
      <c r="E31" s="4">
        <v>982</v>
      </c>
      <c r="F31" s="4">
        <v>1000</v>
      </c>
    </row>
    <row r="32" spans="1:6" x14ac:dyDescent="0.2">
      <c r="A32" s="3" t="s">
        <v>33</v>
      </c>
      <c r="B32" s="4">
        <v>3359</v>
      </c>
      <c r="C32" s="4">
        <v>615</v>
      </c>
      <c r="D32" s="4">
        <v>1219</v>
      </c>
      <c r="E32" s="4">
        <v>525</v>
      </c>
      <c r="F32" s="4">
        <v>1000</v>
      </c>
    </row>
    <row r="33" spans="1:6" x14ac:dyDescent="0.2">
      <c r="A33" s="3" t="s">
        <v>34</v>
      </c>
      <c r="B33" s="4">
        <v>9231</v>
      </c>
      <c r="C33" s="4">
        <v>1824</v>
      </c>
      <c r="D33" s="4">
        <v>4601</v>
      </c>
      <c r="E33" s="4">
        <v>2038</v>
      </c>
      <c r="F33" s="4">
        <v>768</v>
      </c>
    </row>
    <row r="34" spans="1:6" x14ac:dyDescent="0.2">
      <c r="A34" s="3" t="s">
        <v>35</v>
      </c>
      <c r="B34" s="4">
        <v>6329</v>
      </c>
      <c r="C34" s="4">
        <v>2273</v>
      </c>
      <c r="D34" s="4">
        <v>2048</v>
      </c>
      <c r="E34" s="4">
        <v>1463</v>
      </c>
      <c r="F34" s="4">
        <v>545</v>
      </c>
    </row>
    <row r="35" spans="1:6" x14ac:dyDescent="0.2">
      <c r="A35" s="3" t="s">
        <v>36</v>
      </c>
      <c r="B35" s="4">
        <v>5698</v>
      </c>
      <c r="C35" s="4">
        <v>1161</v>
      </c>
      <c r="D35" s="4">
        <v>2871</v>
      </c>
      <c r="E35" s="4">
        <v>1016</v>
      </c>
      <c r="F35" s="4">
        <v>650</v>
      </c>
    </row>
    <row r="36" spans="1:6" x14ac:dyDescent="0.2">
      <c r="A36" s="3" t="s">
        <v>37</v>
      </c>
      <c r="B36" s="4">
        <v>2802</v>
      </c>
      <c r="C36" s="4">
        <v>715</v>
      </c>
      <c r="D36" s="4">
        <v>1174</v>
      </c>
      <c r="E36" s="4">
        <v>483</v>
      </c>
      <c r="F36" s="4">
        <v>430</v>
      </c>
    </row>
    <row r="37" spans="1:6" x14ac:dyDescent="0.2">
      <c r="A37" s="3" t="s">
        <v>38</v>
      </c>
      <c r="B37" s="4">
        <v>6213</v>
      </c>
      <c r="C37" s="4">
        <v>1000</v>
      </c>
      <c r="D37" s="4">
        <v>3946</v>
      </c>
      <c r="E37" s="4">
        <v>696</v>
      </c>
      <c r="F37" s="4">
        <v>571</v>
      </c>
    </row>
    <row r="38" spans="1:6" x14ac:dyDescent="0.2">
      <c r="A38" s="3" t="s">
        <v>39</v>
      </c>
      <c r="B38" s="4">
        <v>11983</v>
      </c>
      <c r="C38" s="4">
        <v>3735</v>
      </c>
      <c r="D38" s="4">
        <v>5972</v>
      </c>
      <c r="E38" s="4">
        <v>2064</v>
      </c>
      <c r="F38" s="4">
        <v>212</v>
      </c>
    </row>
    <row r="39" spans="1:6" x14ac:dyDescent="0.2">
      <c r="A39" s="3" t="s">
        <v>40</v>
      </c>
      <c r="B39" s="4">
        <v>2271</v>
      </c>
      <c r="C39" s="4">
        <v>555</v>
      </c>
      <c r="D39" s="4">
        <v>1264</v>
      </c>
      <c r="E39" s="4">
        <v>331</v>
      </c>
      <c r="F39" s="4">
        <v>121</v>
      </c>
    </row>
    <row r="40" spans="1:6" x14ac:dyDescent="0.2">
      <c r="A40" s="3" t="s">
        <v>41</v>
      </c>
      <c r="B40" s="4">
        <v>4310</v>
      </c>
      <c r="C40" s="4">
        <v>1258</v>
      </c>
      <c r="D40" s="4">
        <v>1874</v>
      </c>
      <c r="E40" s="4">
        <v>937</v>
      </c>
      <c r="F40" s="4">
        <v>241</v>
      </c>
    </row>
    <row r="41" spans="1:6" x14ac:dyDescent="0.2">
      <c r="A41" s="3" t="s">
        <v>42</v>
      </c>
      <c r="B41" s="4">
        <v>4145</v>
      </c>
      <c r="C41" s="4">
        <v>1195</v>
      </c>
      <c r="D41" s="4">
        <v>1501</v>
      </c>
      <c r="E41" s="4">
        <v>537</v>
      </c>
      <c r="F41" s="4">
        <v>912</v>
      </c>
    </row>
    <row r="42" spans="1:6" x14ac:dyDescent="0.2">
      <c r="A42" s="3" t="s">
        <v>43</v>
      </c>
      <c r="B42" s="4">
        <v>2610</v>
      </c>
      <c r="C42" s="4">
        <v>545</v>
      </c>
      <c r="D42" s="4">
        <v>1363</v>
      </c>
      <c r="E42" s="4">
        <v>402</v>
      </c>
      <c r="F42" s="4">
        <v>300</v>
      </c>
    </row>
    <row r="43" spans="1:6" x14ac:dyDescent="0.2">
      <c r="A43" s="3" t="s">
        <v>44</v>
      </c>
      <c r="B43" s="4">
        <v>8439</v>
      </c>
      <c r="C43" s="4">
        <v>1332</v>
      </c>
      <c r="D43" s="4">
        <v>4496</v>
      </c>
      <c r="E43" s="4">
        <v>1761</v>
      </c>
      <c r="F43" s="4">
        <v>850</v>
      </c>
    </row>
    <row r="44" spans="1:6" x14ac:dyDescent="0.2">
      <c r="A44" s="3" t="s">
        <v>45</v>
      </c>
      <c r="B44" s="4">
        <v>3903</v>
      </c>
      <c r="C44" s="4">
        <v>844</v>
      </c>
      <c r="D44" s="4">
        <v>1528</v>
      </c>
      <c r="E44" s="4">
        <v>531</v>
      </c>
      <c r="F44" s="4">
        <v>1000</v>
      </c>
    </row>
    <row r="45" spans="1:6" x14ac:dyDescent="0.2">
      <c r="A45" s="3" t="s">
        <v>46</v>
      </c>
      <c r="B45" s="4">
        <v>12306</v>
      </c>
      <c r="C45" s="4">
        <v>2489</v>
      </c>
      <c r="D45" s="4">
        <v>6541</v>
      </c>
      <c r="E45" s="4">
        <v>2076</v>
      </c>
      <c r="F45" s="4">
        <v>1200</v>
      </c>
    </row>
    <row r="46" spans="1:6" x14ac:dyDescent="0.2">
      <c r="A46" s="3" t="s">
        <v>47</v>
      </c>
      <c r="B46" s="4">
        <v>2997</v>
      </c>
      <c r="C46" s="4">
        <v>617</v>
      </c>
      <c r="D46" s="4">
        <v>1511</v>
      </c>
      <c r="E46" s="4">
        <v>469</v>
      </c>
      <c r="F46" s="4">
        <v>400</v>
      </c>
    </row>
    <row r="47" spans="1:6" x14ac:dyDescent="0.2">
      <c r="A47" s="3" t="s">
        <v>48</v>
      </c>
      <c r="B47" s="4">
        <v>11077</v>
      </c>
      <c r="C47" s="4">
        <v>2263</v>
      </c>
      <c r="D47" s="4">
        <v>6207</v>
      </c>
      <c r="E47" s="4">
        <v>1479</v>
      </c>
      <c r="F47" s="4">
        <v>1128</v>
      </c>
    </row>
    <row r="48" spans="1:6" x14ac:dyDescent="0.2">
      <c r="A48" s="3" t="s">
        <v>49</v>
      </c>
      <c r="B48" s="4">
        <v>4803</v>
      </c>
      <c r="C48" s="4">
        <v>933</v>
      </c>
      <c r="D48" s="4">
        <v>2111</v>
      </c>
      <c r="E48" s="4">
        <v>760</v>
      </c>
      <c r="F48" s="4">
        <v>999</v>
      </c>
    </row>
    <row r="49" spans="1:7" x14ac:dyDescent="0.2">
      <c r="A49" s="3" t="s">
        <v>50</v>
      </c>
      <c r="B49" s="4">
        <v>10921</v>
      </c>
      <c r="C49" s="4">
        <v>3303</v>
      </c>
      <c r="D49" s="4">
        <v>4578</v>
      </c>
      <c r="E49" s="4">
        <v>1776</v>
      </c>
      <c r="F49" s="4">
        <v>1264</v>
      </c>
    </row>
    <row r="50" spans="1:7" x14ac:dyDescent="0.2">
      <c r="A50" s="3" t="s">
        <v>51</v>
      </c>
      <c r="B50" s="4">
        <v>3865</v>
      </c>
      <c r="C50" s="4">
        <v>1242</v>
      </c>
      <c r="D50" s="4">
        <v>1398</v>
      </c>
      <c r="E50" s="4">
        <v>993</v>
      </c>
      <c r="F50" s="4">
        <v>232</v>
      </c>
    </row>
    <row r="51" spans="1:7" x14ac:dyDescent="0.2">
      <c r="A51" s="3" t="s">
        <v>52</v>
      </c>
      <c r="B51" s="4">
        <v>7701</v>
      </c>
      <c r="C51" s="4">
        <v>1521</v>
      </c>
      <c r="D51" s="4">
        <v>4403</v>
      </c>
      <c r="E51" s="4">
        <v>977</v>
      </c>
      <c r="F51" s="4">
        <v>800</v>
      </c>
    </row>
    <row r="52" spans="1:7" x14ac:dyDescent="0.2">
      <c r="A52" s="3" t="s">
        <v>53</v>
      </c>
      <c r="B52" s="4">
        <v>3054</v>
      </c>
      <c r="C52" s="4">
        <v>613</v>
      </c>
      <c r="D52" s="4">
        <v>1423</v>
      </c>
      <c r="E52" s="4">
        <v>475</v>
      </c>
      <c r="F52" s="4">
        <v>543</v>
      </c>
    </row>
    <row r="53" spans="1:7" x14ac:dyDescent="0.2">
      <c r="A53" s="3" t="s">
        <v>54</v>
      </c>
      <c r="B53" s="4">
        <v>3391</v>
      </c>
      <c r="C53" s="4">
        <v>882</v>
      </c>
      <c r="D53" s="4">
        <v>1614</v>
      </c>
      <c r="E53" s="4">
        <v>651</v>
      </c>
      <c r="F53" s="4">
        <v>244</v>
      </c>
    </row>
    <row r="54" spans="1:7" x14ac:dyDescent="0.2">
      <c r="A54" s="3" t="s">
        <v>55</v>
      </c>
      <c r="B54" s="4">
        <v>4039</v>
      </c>
      <c r="C54" s="4">
        <v>1532</v>
      </c>
      <c r="D54" s="4">
        <v>1352</v>
      </c>
      <c r="E54" s="4">
        <v>855</v>
      </c>
      <c r="F54" s="4">
        <v>300</v>
      </c>
    </row>
    <row r="55" spans="1:7" x14ac:dyDescent="0.2">
      <c r="A55" s="3" t="s">
        <v>56</v>
      </c>
      <c r="B55" s="4">
        <v>2719</v>
      </c>
      <c r="C55" s="4">
        <v>950</v>
      </c>
      <c r="D55" s="4">
        <v>1016</v>
      </c>
      <c r="E55" s="4">
        <v>503</v>
      </c>
      <c r="F55" s="4">
        <v>250</v>
      </c>
    </row>
    <row r="56" spans="1:7" x14ac:dyDescent="0.2">
      <c r="A56" s="3" t="s">
        <v>57</v>
      </c>
      <c r="B56" s="4">
        <v>18140</v>
      </c>
      <c r="C56" s="4">
        <v>2285</v>
      </c>
      <c r="D56" s="4">
        <v>11041</v>
      </c>
      <c r="E56" s="4">
        <v>2814</v>
      </c>
      <c r="F56" s="4">
        <v>2000</v>
      </c>
    </row>
    <row r="57" spans="1:7" x14ac:dyDescent="0.2">
      <c r="A57" s="3" t="s">
        <v>58</v>
      </c>
      <c r="B57" s="4">
        <v>28308</v>
      </c>
      <c r="C57" s="4">
        <v>6085</v>
      </c>
      <c r="D57" s="4">
        <v>14368</v>
      </c>
      <c r="E57" s="4">
        <v>5291</v>
      </c>
      <c r="F57" s="4">
        <v>2564</v>
      </c>
    </row>
    <row r="58" spans="1:7" x14ac:dyDescent="0.2">
      <c r="A58" s="3" t="s">
        <v>59</v>
      </c>
      <c r="B58" s="4">
        <v>13559</v>
      </c>
      <c r="C58" s="4">
        <v>2300</v>
      </c>
      <c r="D58" s="4">
        <v>8255</v>
      </c>
      <c r="E58" s="4">
        <v>1404</v>
      </c>
      <c r="F58" s="4">
        <v>1600</v>
      </c>
    </row>
    <row r="59" spans="1:7" x14ac:dyDescent="0.2">
      <c r="A59" s="3" t="s">
        <v>60</v>
      </c>
      <c r="B59" s="4">
        <v>5791</v>
      </c>
      <c r="C59" s="4">
        <v>1800</v>
      </c>
      <c r="D59" s="4">
        <v>2500</v>
      </c>
      <c r="E59" s="4">
        <v>860</v>
      </c>
      <c r="F59" s="4">
        <v>631</v>
      </c>
    </row>
    <row r="60" spans="1:7" ht="25.5" x14ac:dyDescent="0.2">
      <c r="A60" s="3" t="s">
        <v>61</v>
      </c>
      <c r="B60" s="4">
        <v>8382</v>
      </c>
      <c r="C60" s="4">
        <v>1295</v>
      </c>
      <c r="D60" s="4">
        <v>6287</v>
      </c>
      <c r="E60" s="4">
        <v>300</v>
      </c>
      <c r="F60" s="4">
        <v>500</v>
      </c>
    </row>
    <row r="61" spans="1:7" x14ac:dyDescent="0.2">
      <c r="A61" s="3" t="s">
        <v>62</v>
      </c>
      <c r="B61" s="4">
        <v>4679</v>
      </c>
      <c r="C61" s="4">
        <v>980</v>
      </c>
      <c r="D61" s="4">
        <v>2630</v>
      </c>
      <c r="E61" s="4">
        <v>569</v>
      </c>
      <c r="F61" s="4">
        <v>500</v>
      </c>
    </row>
    <row r="62" spans="1:7" x14ac:dyDescent="0.2">
      <c r="A62" s="3" t="s">
        <v>63</v>
      </c>
      <c r="B62" s="4">
        <v>28278</v>
      </c>
      <c r="C62" s="5">
        <v>4871</v>
      </c>
      <c r="D62" s="5">
        <v>15888</v>
      </c>
      <c r="E62" s="5">
        <v>4019</v>
      </c>
      <c r="F62" s="5">
        <v>3500</v>
      </c>
    </row>
    <row r="63" spans="1:7" ht="25.5" x14ac:dyDescent="0.2">
      <c r="A63" s="3" t="s">
        <v>64</v>
      </c>
      <c r="B63" s="4">
        <v>5941</v>
      </c>
      <c r="C63" s="4">
        <v>1386</v>
      </c>
      <c r="D63" s="4">
        <v>2124</v>
      </c>
      <c r="E63" s="4">
        <v>950</v>
      </c>
      <c r="F63" s="4">
        <v>1481</v>
      </c>
    </row>
    <row r="64" spans="1:7" x14ac:dyDescent="0.2">
      <c r="A64" s="6" t="s">
        <v>65</v>
      </c>
      <c r="B64" s="7">
        <f>SUM(B5:B63)</f>
        <v>615272</v>
      </c>
      <c r="C64" s="7">
        <f>SUM(C5:C63)</f>
        <v>133546</v>
      </c>
      <c r="D64" s="7">
        <f>SUM(D5:D63)</f>
        <v>310379</v>
      </c>
      <c r="E64" s="7">
        <f>SUM(E5:E63)</f>
        <v>100606</v>
      </c>
      <c r="F64" s="7">
        <f>SUM(F5:F63)</f>
        <v>70741</v>
      </c>
      <c r="G64" s="1" t="s">
        <v>67</v>
      </c>
    </row>
    <row r="65" spans="3:6" x14ac:dyDescent="0.2">
      <c r="C65" s="1" t="s">
        <v>67</v>
      </c>
      <c r="D65" s="1" t="s">
        <v>67</v>
      </c>
      <c r="E65" s="1" t="s">
        <v>67</v>
      </c>
      <c r="F65" s="1" t="s">
        <v>67</v>
      </c>
    </row>
    <row r="66" spans="3:6" x14ac:dyDescent="0.2">
      <c r="E66" s="1" t="s">
        <v>67</v>
      </c>
      <c r="F66" s="1" t="s">
        <v>67</v>
      </c>
    </row>
    <row r="67" spans="3:6" x14ac:dyDescent="0.2">
      <c r="F67" s="1" t="s">
        <v>67</v>
      </c>
    </row>
  </sheetData>
  <sheetProtection selectLockedCells="1" selectUnlockedCells="1"/>
  <autoFilter ref="A4:G4"/>
  <mergeCells count="5">
    <mergeCell ref="A1:F1"/>
    <mergeCell ref="A2:A4"/>
    <mergeCell ref="B2:B4"/>
    <mergeCell ref="C2:E3"/>
    <mergeCell ref="F2:F4"/>
  </mergeCells>
  <pageMargins left="0.70866141732283472" right="0.70866141732283472" top="0.74803149606299213" bottom="0.74803149606299213" header="0.51181102362204722" footer="0.51181102362204722"/>
  <pageSetup paperSize="9" scale="80" firstPageNumber="0" fitToHeight="2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4"/>
  <sheetViews>
    <sheetView zoomScale="120" zoomScaleNormal="120" zoomScaleSheetLayoutView="100" workbookViewId="0">
      <pane xSplit="2" ySplit="4" topLeftCell="C44" activePane="bottomRight" state="frozen"/>
      <selection pane="topRight" activeCell="C1" sqref="C1"/>
      <selection pane="bottomLeft" activeCell="A5" sqref="A5"/>
      <selection pane="bottomRight" activeCell="C70" sqref="C70"/>
    </sheetView>
  </sheetViews>
  <sheetFormatPr defaultRowHeight="12.75" x14ac:dyDescent="0.2"/>
  <cols>
    <col min="1" max="1" width="60.1640625" style="1" customWidth="1"/>
    <col min="2" max="2" width="17.1640625" style="1" customWidth="1"/>
    <col min="3" max="5" width="18.6640625" style="1" customWidth="1"/>
    <col min="6" max="6" width="17.1640625" style="1" customWidth="1"/>
    <col min="7" max="16384" width="9.33203125" style="1"/>
  </cols>
  <sheetData>
    <row r="1" spans="1:11" ht="24.75" customHeight="1" x14ac:dyDescent="0.2">
      <c r="A1" s="9" t="s">
        <v>68</v>
      </c>
      <c r="B1" s="9"/>
      <c r="C1" s="9"/>
      <c r="D1" s="9"/>
      <c r="E1" s="9"/>
      <c r="F1" s="9"/>
    </row>
    <row r="2" spans="1:11" ht="12.75" customHeight="1" x14ac:dyDescent="0.2">
      <c r="A2" s="10" t="s">
        <v>0</v>
      </c>
      <c r="B2" s="11" t="s">
        <v>1</v>
      </c>
      <c r="C2" s="12" t="s">
        <v>2</v>
      </c>
      <c r="D2" s="12"/>
      <c r="E2" s="12"/>
      <c r="F2" s="13" t="s">
        <v>3</v>
      </c>
    </row>
    <row r="3" spans="1:11" x14ac:dyDescent="0.2">
      <c r="A3" s="10"/>
      <c r="B3" s="11"/>
      <c r="C3" s="12"/>
      <c r="D3" s="12"/>
      <c r="E3" s="12"/>
      <c r="F3" s="13"/>
    </row>
    <row r="4" spans="1:11" ht="50.25" customHeight="1" x14ac:dyDescent="0.2">
      <c r="A4" s="10"/>
      <c r="B4" s="11"/>
      <c r="C4" s="2" t="s">
        <v>4</v>
      </c>
      <c r="D4" s="2" t="s">
        <v>5</v>
      </c>
      <c r="E4" s="2" t="s">
        <v>6</v>
      </c>
      <c r="F4" s="13"/>
    </row>
    <row r="5" spans="1:11" x14ac:dyDescent="0.2">
      <c r="A5" s="3" t="s">
        <v>7</v>
      </c>
      <c r="B5" s="4">
        <f>C5+D5+E5+F5</f>
        <v>9513</v>
      </c>
      <c r="C5" s="4">
        <v>2168</v>
      </c>
      <c r="D5" s="4">
        <v>4801</v>
      </c>
      <c r="E5" s="4">
        <v>1544</v>
      </c>
      <c r="F5" s="4">
        <v>1000</v>
      </c>
      <c r="I5" s="8"/>
      <c r="K5" s="8"/>
    </row>
    <row r="6" spans="1:11" x14ac:dyDescent="0.2">
      <c r="A6" s="3" t="s">
        <v>8</v>
      </c>
      <c r="B6" s="4">
        <f t="shared" ref="B6:B63" si="0">C6+D6+E6+F6</f>
        <v>16877</v>
      </c>
      <c r="C6" s="4">
        <v>3329</v>
      </c>
      <c r="D6" s="4">
        <v>9493</v>
      </c>
      <c r="E6" s="4">
        <v>2855</v>
      </c>
      <c r="F6" s="4">
        <v>1200</v>
      </c>
      <c r="I6" s="8"/>
      <c r="K6" s="8"/>
    </row>
    <row r="7" spans="1:11" x14ac:dyDescent="0.2">
      <c r="A7" s="3" t="s">
        <v>9</v>
      </c>
      <c r="B7" s="4">
        <f t="shared" si="0"/>
        <v>18285</v>
      </c>
      <c r="C7" s="4">
        <v>5649</v>
      </c>
      <c r="D7" s="4">
        <v>8020</v>
      </c>
      <c r="E7" s="4">
        <v>3216</v>
      </c>
      <c r="F7" s="4">
        <v>1400</v>
      </c>
      <c r="I7" s="8"/>
      <c r="K7" s="8"/>
    </row>
    <row r="8" spans="1:11" x14ac:dyDescent="0.2">
      <c r="A8" s="3" t="s">
        <v>10</v>
      </c>
      <c r="B8" s="4">
        <f t="shared" si="0"/>
        <v>9283</v>
      </c>
      <c r="C8" s="4">
        <v>2328</v>
      </c>
      <c r="D8" s="4">
        <v>4356</v>
      </c>
      <c r="E8" s="4">
        <v>1499</v>
      </c>
      <c r="F8" s="4">
        <v>1100</v>
      </c>
      <c r="I8" s="8"/>
      <c r="K8" s="8"/>
    </row>
    <row r="9" spans="1:11" x14ac:dyDescent="0.2">
      <c r="A9" s="3" t="s">
        <v>11</v>
      </c>
      <c r="B9" s="4">
        <f t="shared" si="0"/>
        <v>11072</v>
      </c>
      <c r="C9" s="4">
        <v>2724</v>
      </c>
      <c r="D9" s="4">
        <v>5279</v>
      </c>
      <c r="E9" s="4">
        <v>1969</v>
      </c>
      <c r="F9" s="4">
        <v>1100</v>
      </c>
      <c r="I9" s="8"/>
      <c r="K9" s="8"/>
    </row>
    <row r="10" spans="1:11" x14ac:dyDescent="0.2">
      <c r="A10" s="3" t="s">
        <v>12</v>
      </c>
      <c r="B10" s="4">
        <f t="shared" si="0"/>
        <v>14771</v>
      </c>
      <c r="C10" s="4">
        <v>3876</v>
      </c>
      <c r="D10" s="4">
        <v>6312</v>
      </c>
      <c r="E10" s="4">
        <v>2598</v>
      </c>
      <c r="F10" s="4">
        <v>1985</v>
      </c>
      <c r="I10" s="8"/>
      <c r="K10" s="8"/>
    </row>
    <row r="11" spans="1:11" ht="25.5" x14ac:dyDescent="0.2">
      <c r="A11" s="3" t="s">
        <v>66</v>
      </c>
      <c r="B11" s="4">
        <f t="shared" si="0"/>
        <v>15467</v>
      </c>
      <c r="C11" s="4">
        <v>2754</v>
      </c>
      <c r="D11" s="4">
        <v>7200</v>
      </c>
      <c r="E11" s="4">
        <v>2618</v>
      </c>
      <c r="F11" s="4">
        <v>2895</v>
      </c>
      <c r="I11" s="8"/>
      <c r="K11" s="8"/>
    </row>
    <row r="12" spans="1:11" ht="25.5" x14ac:dyDescent="0.2">
      <c r="A12" s="3" t="s">
        <v>13</v>
      </c>
      <c r="B12" s="4">
        <f t="shared" si="0"/>
        <v>37346</v>
      </c>
      <c r="C12" s="4">
        <v>8300</v>
      </c>
      <c r="D12" s="4">
        <v>16468</v>
      </c>
      <c r="E12" s="4">
        <v>6063</v>
      </c>
      <c r="F12" s="4">
        <v>6515</v>
      </c>
      <c r="I12" s="8"/>
      <c r="K12" s="8"/>
    </row>
    <row r="13" spans="1:11" x14ac:dyDescent="0.2">
      <c r="A13" s="3" t="s">
        <v>14</v>
      </c>
      <c r="B13" s="4">
        <f t="shared" si="0"/>
        <v>38355</v>
      </c>
      <c r="C13" s="4">
        <v>7539</v>
      </c>
      <c r="D13" s="4">
        <v>20797</v>
      </c>
      <c r="E13" s="4">
        <v>6494</v>
      </c>
      <c r="F13" s="4">
        <v>3525</v>
      </c>
      <c r="I13" s="8"/>
      <c r="K13" s="8"/>
    </row>
    <row r="14" spans="1:11" x14ac:dyDescent="0.2">
      <c r="A14" s="3" t="s">
        <v>15</v>
      </c>
      <c r="B14" s="4">
        <f t="shared" si="0"/>
        <v>14209</v>
      </c>
      <c r="C14" s="4">
        <v>3170</v>
      </c>
      <c r="D14" s="4">
        <v>6657</v>
      </c>
      <c r="E14" s="4">
        <v>2896</v>
      </c>
      <c r="F14" s="4">
        <v>1486</v>
      </c>
      <c r="I14" s="8"/>
      <c r="K14" s="8"/>
    </row>
    <row r="15" spans="1:11" x14ac:dyDescent="0.2">
      <c r="A15" s="3" t="s">
        <v>16</v>
      </c>
      <c r="B15" s="4">
        <f t="shared" si="0"/>
        <v>21645</v>
      </c>
      <c r="C15" s="4">
        <v>3596</v>
      </c>
      <c r="D15" s="4">
        <v>12907</v>
      </c>
      <c r="E15" s="4">
        <v>2642</v>
      </c>
      <c r="F15" s="4">
        <v>2500</v>
      </c>
      <c r="I15" s="8"/>
      <c r="K15" s="8"/>
    </row>
    <row r="16" spans="1:11" x14ac:dyDescent="0.2">
      <c r="A16" s="3" t="s">
        <v>17</v>
      </c>
      <c r="B16" s="4">
        <f t="shared" si="0"/>
        <v>15758</v>
      </c>
      <c r="C16" s="4">
        <v>3836</v>
      </c>
      <c r="D16" s="4">
        <v>7478</v>
      </c>
      <c r="E16" s="4">
        <v>2644</v>
      </c>
      <c r="F16" s="4">
        <v>1800</v>
      </c>
      <c r="I16" s="8"/>
      <c r="K16" s="8"/>
    </row>
    <row r="17" spans="1:11" ht="25.5" x14ac:dyDescent="0.2">
      <c r="A17" s="3" t="s">
        <v>18</v>
      </c>
      <c r="B17" s="4">
        <f t="shared" si="0"/>
        <v>1034</v>
      </c>
      <c r="C17" s="4">
        <v>345</v>
      </c>
      <c r="D17" s="4">
        <v>387</v>
      </c>
      <c r="E17" s="4">
        <v>83</v>
      </c>
      <c r="F17" s="4">
        <v>219</v>
      </c>
      <c r="I17" s="8"/>
      <c r="K17" s="8"/>
    </row>
    <row r="18" spans="1:11" x14ac:dyDescent="0.2">
      <c r="A18" s="3" t="s">
        <v>19</v>
      </c>
      <c r="B18" s="4">
        <f t="shared" si="0"/>
        <v>0</v>
      </c>
      <c r="C18" s="4">
        <v>0</v>
      </c>
      <c r="D18" s="4">
        <v>0</v>
      </c>
      <c r="E18" s="4">
        <v>0</v>
      </c>
      <c r="F18" s="4">
        <v>0</v>
      </c>
      <c r="I18" s="8"/>
      <c r="K18" s="8"/>
    </row>
    <row r="19" spans="1:11" ht="25.5" x14ac:dyDescent="0.2">
      <c r="A19" s="3" t="s">
        <v>20</v>
      </c>
      <c r="B19" s="4">
        <f t="shared" si="0"/>
        <v>11588</v>
      </c>
      <c r="C19" s="4">
        <v>2529</v>
      </c>
      <c r="D19" s="4">
        <v>5263</v>
      </c>
      <c r="E19" s="4">
        <v>2673</v>
      </c>
      <c r="F19" s="4">
        <v>1123</v>
      </c>
      <c r="I19" s="8"/>
      <c r="K19" s="8"/>
    </row>
    <row r="20" spans="1:11" x14ac:dyDescent="0.2">
      <c r="A20" s="3" t="s">
        <v>21</v>
      </c>
      <c r="B20" s="4">
        <f t="shared" si="0"/>
        <v>17007</v>
      </c>
      <c r="C20" s="4">
        <v>2782</v>
      </c>
      <c r="D20" s="4">
        <v>11125</v>
      </c>
      <c r="E20" s="4">
        <v>2729</v>
      </c>
      <c r="F20" s="4">
        <v>371</v>
      </c>
      <c r="I20" s="8"/>
      <c r="K20" s="8"/>
    </row>
    <row r="21" spans="1:11" x14ac:dyDescent="0.2">
      <c r="A21" s="3" t="s">
        <v>22</v>
      </c>
      <c r="B21" s="4">
        <f t="shared" si="0"/>
        <v>45996</v>
      </c>
      <c r="C21" s="4">
        <v>8774</v>
      </c>
      <c r="D21" s="4">
        <v>23184</v>
      </c>
      <c r="E21" s="4">
        <v>8937</v>
      </c>
      <c r="F21" s="4">
        <v>5101</v>
      </c>
      <c r="I21" s="8"/>
      <c r="K21" s="8"/>
    </row>
    <row r="22" spans="1:11" x14ac:dyDescent="0.2">
      <c r="A22" s="3" t="s">
        <v>23</v>
      </c>
      <c r="B22" s="4">
        <f t="shared" si="0"/>
        <v>20939</v>
      </c>
      <c r="C22" s="4">
        <f>5110-22</f>
        <v>5088</v>
      </c>
      <c r="D22" s="4">
        <v>10977</v>
      </c>
      <c r="E22" s="4">
        <v>2874</v>
      </c>
      <c r="F22" s="4">
        <v>2000</v>
      </c>
      <c r="I22" s="8"/>
      <c r="K22" s="8"/>
    </row>
    <row r="23" spans="1:11" ht="25.5" x14ac:dyDescent="0.2">
      <c r="A23" s="3" t="s">
        <v>24</v>
      </c>
      <c r="B23" s="4">
        <f t="shared" si="0"/>
        <v>2386</v>
      </c>
      <c r="C23" s="4">
        <v>820</v>
      </c>
      <c r="D23" s="4">
        <v>667</v>
      </c>
      <c r="E23" s="4">
        <v>399</v>
      </c>
      <c r="F23" s="4">
        <v>500</v>
      </c>
      <c r="I23" s="8"/>
      <c r="K23" s="8"/>
    </row>
    <row r="24" spans="1:11" x14ac:dyDescent="0.2">
      <c r="A24" s="3" t="s">
        <v>25</v>
      </c>
      <c r="B24" s="4">
        <f t="shared" si="0"/>
        <v>10234</v>
      </c>
      <c r="C24" s="4">
        <v>1947</v>
      </c>
      <c r="D24" s="4">
        <v>3300</v>
      </c>
      <c r="E24" s="4">
        <v>1187</v>
      </c>
      <c r="F24" s="4">
        <v>3800</v>
      </c>
      <c r="I24" s="8"/>
      <c r="K24" s="8"/>
    </row>
    <row r="25" spans="1:11" x14ac:dyDescent="0.2">
      <c r="A25" s="3" t="s">
        <v>26</v>
      </c>
      <c r="B25" s="4">
        <f t="shared" si="0"/>
        <v>6656</v>
      </c>
      <c r="C25" s="4">
        <v>1467</v>
      </c>
      <c r="D25" s="4">
        <v>3395</v>
      </c>
      <c r="E25" s="4">
        <v>1089</v>
      </c>
      <c r="F25" s="4">
        <v>705</v>
      </c>
      <c r="I25" s="8"/>
      <c r="K25" s="8"/>
    </row>
    <row r="26" spans="1:11" x14ac:dyDescent="0.2">
      <c r="A26" s="3" t="s">
        <v>27</v>
      </c>
      <c r="B26" s="4">
        <f t="shared" si="0"/>
        <v>3428</v>
      </c>
      <c r="C26" s="4">
        <v>786</v>
      </c>
      <c r="D26" s="4">
        <v>1622</v>
      </c>
      <c r="E26" s="4">
        <v>520</v>
      </c>
      <c r="F26" s="4">
        <v>500</v>
      </c>
      <c r="I26" s="8"/>
      <c r="K26" s="8"/>
    </row>
    <row r="27" spans="1:11" x14ac:dyDescent="0.2">
      <c r="A27" s="3" t="s">
        <v>28</v>
      </c>
      <c r="B27" s="4">
        <f t="shared" si="0"/>
        <v>2247</v>
      </c>
      <c r="C27" s="4">
        <v>725</v>
      </c>
      <c r="D27" s="4">
        <v>1024</v>
      </c>
      <c r="E27" s="4">
        <v>408</v>
      </c>
      <c r="F27" s="4">
        <v>90</v>
      </c>
      <c r="I27" s="8"/>
      <c r="K27" s="8"/>
    </row>
    <row r="28" spans="1:11" x14ac:dyDescent="0.2">
      <c r="A28" s="3" t="s">
        <v>29</v>
      </c>
      <c r="B28" s="4">
        <f t="shared" si="0"/>
        <v>3013</v>
      </c>
      <c r="C28" s="4">
        <v>1088</v>
      </c>
      <c r="D28" s="4">
        <v>1229</v>
      </c>
      <c r="E28" s="4">
        <v>606</v>
      </c>
      <c r="F28" s="4">
        <v>90</v>
      </c>
      <c r="I28" s="8"/>
      <c r="K28" s="8"/>
    </row>
    <row r="29" spans="1:11" x14ac:dyDescent="0.2">
      <c r="A29" s="3" t="s">
        <v>30</v>
      </c>
      <c r="B29" s="4">
        <f t="shared" si="0"/>
        <v>5346</v>
      </c>
      <c r="C29" s="4">
        <v>748</v>
      </c>
      <c r="D29" s="4">
        <v>3545</v>
      </c>
      <c r="E29" s="4">
        <v>553</v>
      </c>
      <c r="F29" s="4">
        <v>500</v>
      </c>
      <c r="I29" s="8"/>
      <c r="K29" s="8"/>
    </row>
    <row r="30" spans="1:11" x14ac:dyDescent="0.2">
      <c r="A30" s="3" t="s">
        <v>31</v>
      </c>
      <c r="B30" s="4">
        <f t="shared" si="0"/>
        <v>3506</v>
      </c>
      <c r="C30" s="4">
        <v>757</v>
      </c>
      <c r="D30" s="4">
        <v>1726</v>
      </c>
      <c r="E30" s="4">
        <v>523</v>
      </c>
      <c r="F30" s="4">
        <v>500</v>
      </c>
      <c r="I30" s="8"/>
      <c r="K30" s="8"/>
    </row>
    <row r="31" spans="1:11" x14ac:dyDescent="0.2">
      <c r="A31" s="3" t="s">
        <v>32</v>
      </c>
      <c r="B31" s="4">
        <f t="shared" si="0"/>
        <v>8045</v>
      </c>
      <c r="C31" s="4">
        <v>2000</v>
      </c>
      <c r="D31" s="4">
        <v>4063</v>
      </c>
      <c r="E31" s="4">
        <v>982</v>
      </c>
      <c r="F31" s="4">
        <v>1000</v>
      </c>
      <c r="I31" s="8"/>
      <c r="K31" s="8"/>
    </row>
    <row r="32" spans="1:11" x14ac:dyDescent="0.2">
      <c r="A32" s="3" t="s">
        <v>33</v>
      </c>
      <c r="B32" s="4">
        <f t="shared" si="0"/>
        <v>3359</v>
      </c>
      <c r="C32" s="4">
        <v>615</v>
      </c>
      <c r="D32" s="4">
        <v>1219</v>
      </c>
      <c r="E32" s="4">
        <v>525</v>
      </c>
      <c r="F32" s="4">
        <v>1000</v>
      </c>
      <c r="I32" s="8"/>
      <c r="K32" s="8"/>
    </row>
    <row r="33" spans="1:11" x14ac:dyDescent="0.2">
      <c r="A33" s="3" t="s">
        <v>34</v>
      </c>
      <c r="B33" s="4">
        <f t="shared" si="0"/>
        <v>9231</v>
      </c>
      <c r="C33" s="4">
        <v>1824</v>
      </c>
      <c r="D33" s="4">
        <v>4601</v>
      </c>
      <c r="E33" s="4">
        <v>2038</v>
      </c>
      <c r="F33" s="4">
        <v>768</v>
      </c>
      <c r="I33" s="8"/>
      <c r="K33" s="8"/>
    </row>
    <row r="34" spans="1:11" x14ac:dyDescent="0.2">
      <c r="A34" s="3" t="s">
        <v>35</v>
      </c>
      <c r="B34" s="4">
        <f t="shared" si="0"/>
        <v>6329</v>
      </c>
      <c r="C34" s="4">
        <v>2273</v>
      </c>
      <c r="D34" s="4">
        <v>2048</v>
      </c>
      <c r="E34" s="4">
        <v>1463</v>
      </c>
      <c r="F34" s="4">
        <v>545</v>
      </c>
      <c r="I34" s="8"/>
      <c r="K34" s="8"/>
    </row>
    <row r="35" spans="1:11" x14ac:dyDescent="0.2">
      <c r="A35" s="3" t="s">
        <v>36</v>
      </c>
      <c r="B35" s="4">
        <f t="shared" si="0"/>
        <v>5698</v>
      </c>
      <c r="C35" s="4">
        <v>1161</v>
      </c>
      <c r="D35" s="4">
        <v>2871</v>
      </c>
      <c r="E35" s="4">
        <v>1016</v>
      </c>
      <c r="F35" s="4">
        <v>650</v>
      </c>
      <c r="I35" s="8"/>
      <c r="K35" s="8"/>
    </row>
    <row r="36" spans="1:11" x14ac:dyDescent="0.2">
      <c r="A36" s="3" t="s">
        <v>37</v>
      </c>
      <c r="B36" s="4">
        <f t="shared" si="0"/>
        <v>2802</v>
      </c>
      <c r="C36" s="4">
        <v>715</v>
      </c>
      <c r="D36" s="4">
        <v>1174</v>
      </c>
      <c r="E36" s="4">
        <v>483</v>
      </c>
      <c r="F36" s="4">
        <v>430</v>
      </c>
      <c r="I36" s="8"/>
      <c r="K36" s="8"/>
    </row>
    <row r="37" spans="1:11" x14ac:dyDescent="0.2">
      <c r="A37" s="3" t="s">
        <v>38</v>
      </c>
      <c r="B37" s="4">
        <f t="shared" si="0"/>
        <v>6213</v>
      </c>
      <c r="C37" s="4">
        <v>1000</v>
      </c>
      <c r="D37" s="4">
        <v>3946</v>
      </c>
      <c r="E37" s="4">
        <v>696</v>
      </c>
      <c r="F37" s="4">
        <v>571</v>
      </c>
      <c r="I37" s="8"/>
      <c r="K37" s="8"/>
    </row>
    <row r="38" spans="1:11" x14ac:dyDescent="0.2">
      <c r="A38" s="3" t="s">
        <v>39</v>
      </c>
      <c r="B38" s="4">
        <f t="shared" si="0"/>
        <v>11983</v>
      </c>
      <c r="C38" s="4">
        <v>3735</v>
      </c>
      <c r="D38" s="4">
        <v>5972</v>
      </c>
      <c r="E38" s="4">
        <v>2064</v>
      </c>
      <c r="F38" s="4">
        <v>212</v>
      </c>
      <c r="I38" s="8"/>
      <c r="K38" s="8"/>
    </row>
    <row r="39" spans="1:11" x14ac:dyDescent="0.2">
      <c r="A39" s="3" t="s">
        <v>40</v>
      </c>
      <c r="B39" s="4">
        <f t="shared" si="0"/>
        <v>2271</v>
      </c>
      <c r="C39" s="4">
        <v>555</v>
      </c>
      <c r="D39" s="4">
        <v>1264</v>
      </c>
      <c r="E39" s="4">
        <v>331</v>
      </c>
      <c r="F39" s="4">
        <v>121</v>
      </c>
      <c r="I39" s="8"/>
      <c r="K39" s="8"/>
    </row>
    <row r="40" spans="1:11" x14ac:dyDescent="0.2">
      <c r="A40" s="3" t="s">
        <v>41</v>
      </c>
      <c r="B40" s="4">
        <f t="shared" si="0"/>
        <v>4310</v>
      </c>
      <c r="C40" s="4">
        <v>1258</v>
      </c>
      <c r="D40" s="4">
        <v>1874</v>
      </c>
      <c r="E40" s="4">
        <v>937</v>
      </c>
      <c r="F40" s="4">
        <v>241</v>
      </c>
      <c r="I40" s="8"/>
      <c r="K40" s="8"/>
    </row>
    <row r="41" spans="1:11" x14ac:dyDescent="0.2">
      <c r="A41" s="3" t="s">
        <v>42</v>
      </c>
      <c r="B41" s="4">
        <f t="shared" si="0"/>
        <v>4145</v>
      </c>
      <c r="C41" s="4">
        <v>1195</v>
      </c>
      <c r="D41" s="4">
        <v>1501</v>
      </c>
      <c r="E41" s="4">
        <v>537</v>
      </c>
      <c r="F41" s="4">
        <v>912</v>
      </c>
      <c r="I41" s="8"/>
      <c r="K41" s="8"/>
    </row>
    <row r="42" spans="1:11" x14ac:dyDescent="0.2">
      <c r="A42" s="3" t="s">
        <v>43</v>
      </c>
      <c r="B42" s="4">
        <f t="shared" si="0"/>
        <v>2610</v>
      </c>
      <c r="C42" s="4">
        <v>545</v>
      </c>
      <c r="D42" s="4">
        <v>1363</v>
      </c>
      <c r="E42" s="4">
        <v>402</v>
      </c>
      <c r="F42" s="4">
        <v>300</v>
      </c>
      <c r="I42" s="8"/>
      <c r="K42" s="8"/>
    </row>
    <row r="43" spans="1:11" x14ac:dyDescent="0.2">
      <c r="A43" s="3" t="s">
        <v>44</v>
      </c>
      <c r="B43" s="4">
        <f t="shared" si="0"/>
        <v>8439</v>
      </c>
      <c r="C43" s="4">
        <v>1332</v>
      </c>
      <c r="D43" s="4">
        <v>4496</v>
      </c>
      <c r="E43" s="4">
        <v>1761</v>
      </c>
      <c r="F43" s="4">
        <v>850</v>
      </c>
      <c r="I43" s="8"/>
      <c r="K43" s="8"/>
    </row>
    <row r="44" spans="1:11" x14ac:dyDescent="0.2">
      <c r="A44" s="3" t="s">
        <v>45</v>
      </c>
      <c r="B44" s="4">
        <f t="shared" si="0"/>
        <v>3903</v>
      </c>
      <c r="C44" s="4">
        <v>844</v>
      </c>
      <c r="D44" s="4">
        <v>1528</v>
      </c>
      <c r="E44" s="4">
        <v>531</v>
      </c>
      <c r="F44" s="4">
        <v>1000</v>
      </c>
      <c r="I44" s="8"/>
      <c r="K44" s="8"/>
    </row>
    <row r="45" spans="1:11" x14ac:dyDescent="0.2">
      <c r="A45" s="3" t="s">
        <v>46</v>
      </c>
      <c r="B45" s="4">
        <f t="shared" si="0"/>
        <v>12295</v>
      </c>
      <c r="C45" s="4">
        <v>2489</v>
      </c>
      <c r="D45" s="4">
        <v>6541</v>
      </c>
      <c r="E45" s="4">
        <f>2076-11</f>
        <v>2065</v>
      </c>
      <c r="F45" s="4">
        <v>1200</v>
      </c>
      <c r="I45" s="8"/>
      <c r="K45" s="8"/>
    </row>
    <row r="46" spans="1:11" x14ac:dyDescent="0.2">
      <c r="A46" s="3" t="s">
        <v>47</v>
      </c>
      <c r="B46" s="4">
        <f t="shared" si="0"/>
        <v>2997</v>
      </c>
      <c r="C46" s="4">
        <v>617</v>
      </c>
      <c r="D46" s="4">
        <v>1511</v>
      </c>
      <c r="E46" s="4">
        <v>469</v>
      </c>
      <c r="F46" s="4">
        <v>400</v>
      </c>
      <c r="I46" s="8"/>
      <c r="K46" s="8"/>
    </row>
    <row r="47" spans="1:11" x14ac:dyDescent="0.2">
      <c r="A47" s="3" t="s">
        <v>48</v>
      </c>
      <c r="B47" s="4">
        <f t="shared" si="0"/>
        <v>11077</v>
      </c>
      <c r="C47" s="4">
        <v>2263</v>
      </c>
      <c r="D47" s="4">
        <v>6207</v>
      </c>
      <c r="E47" s="4">
        <v>1479</v>
      </c>
      <c r="F47" s="4">
        <v>1128</v>
      </c>
      <c r="I47" s="8"/>
      <c r="K47" s="8"/>
    </row>
    <row r="48" spans="1:11" x14ac:dyDescent="0.2">
      <c r="A48" s="3" t="s">
        <v>49</v>
      </c>
      <c r="B48" s="4">
        <f t="shared" si="0"/>
        <v>4803</v>
      </c>
      <c r="C48" s="4">
        <v>933</v>
      </c>
      <c r="D48" s="4">
        <v>2111</v>
      </c>
      <c r="E48" s="4">
        <v>760</v>
      </c>
      <c r="F48" s="4">
        <v>999</v>
      </c>
      <c r="I48" s="8"/>
      <c r="K48" s="8"/>
    </row>
    <row r="49" spans="1:11" x14ac:dyDescent="0.2">
      <c r="A49" s="3" t="s">
        <v>50</v>
      </c>
      <c r="B49" s="4">
        <f t="shared" si="0"/>
        <v>10921</v>
      </c>
      <c r="C49" s="4">
        <v>3303</v>
      </c>
      <c r="D49" s="4">
        <v>4578</v>
      </c>
      <c r="E49" s="4">
        <v>1776</v>
      </c>
      <c r="F49" s="4">
        <v>1264</v>
      </c>
      <c r="I49" s="8"/>
      <c r="K49" s="8"/>
    </row>
    <row r="50" spans="1:11" x14ac:dyDescent="0.2">
      <c r="A50" s="3" t="s">
        <v>51</v>
      </c>
      <c r="B50" s="4">
        <f t="shared" si="0"/>
        <v>3854</v>
      </c>
      <c r="C50" s="4">
        <v>1242</v>
      </c>
      <c r="D50" s="4">
        <f>1398-11</f>
        <v>1387</v>
      </c>
      <c r="E50" s="4">
        <v>993</v>
      </c>
      <c r="F50" s="4">
        <v>232</v>
      </c>
      <c r="I50" s="8"/>
      <c r="K50" s="8"/>
    </row>
    <row r="51" spans="1:11" x14ac:dyDescent="0.2">
      <c r="A51" s="3" t="s">
        <v>52</v>
      </c>
      <c r="B51" s="4">
        <f t="shared" si="0"/>
        <v>7701</v>
      </c>
      <c r="C51" s="4">
        <v>1521</v>
      </c>
      <c r="D51" s="4">
        <v>4403</v>
      </c>
      <c r="E51" s="4">
        <v>977</v>
      </c>
      <c r="F51" s="4">
        <v>800</v>
      </c>
      <c r="I51" s="8"/>
      <c r="K51" s="8"/>
    </row>
    <row r="52" spans="1:11" x14ac:dyDescent="0.2">
      <c r="A52" s="3" t="s">
        <v>53</v>
      </c>
      <c r="B52" s="4">
        <f t="shared" si="0"/>
        <v>3054</v>
      </c>
      <c r="C52" s="4">
        <v>613</v>
      </c>
      <c r="D52" s="4">
        <v>1423</v>
      </c>
      <c r="E52" s="4">
        <v>475</v>
      </c>
      <c r="F52" s="4">
        <v>543</v>
      </c>
      <c r="I52" s="8"/>
      <c r="K52" s="8"/>
    </row>
    <row r="53" spans="1:11" x14ac:dyDescent="0.2">
      <c r="A53" s="3" t="s">
        <v>54</v>
      </c>
      <c r="B53" s="4">
        <f t="shared" si="0"/>
        <v>3391</v>
      </c>
      <c r="C53" s="4">
        <v>882</v>
      </c>
      <c r="D53" s="4">
        <v>1614</v>
      </c>
      <c r="E53" s="4">
        <v>651</v>
      </c>
      <c r="F53" s="4">
        <v>244</v>
      </c>
      <c r="I53" s="8"/>
      <c r="K53" s="8"/>
    </row>
    <row r="54" spans="1:11" x14ac:dyDescent="0.2">
      <c r="A54" s="3" t="s">
        <v>55</v>
      </c>
      <c r="B54" s="4">
        <f t="shared" si="0"/>
        <v>4039</v>
      </c>
      <c r="C54" s="4">
        <v>1532</v>
      </c>
      <c r="D54" s="4">
        <v>1352</v>
      </c>
      <c r="E54" s="4">
        <v>855</v>
      </c>
      <c r="F54" s="4">
        <v>300</v>
      </c>
      <c r="I54" s="8"/>
      <c r="K54" s="8"/>
    </row>
    <row r="55" spans="1:11" x14ac:dyDescent="0.2">
      <c r="A55" s="3" t="s">
        <v>56</v>
      </c>
      <c r="B55" s="4">
        <f t="shared" si="0"/>
        <v>2719</v>
      </c>
      <c r="C55" s="4">
        <v>950</v>
      </c>
      <c r="D55" s="4">
        <v>1016</v>
      </c>
      <c r="E55" s="4">
        <v>503</v>
      </c>
      <c r="F55" s="4">
        <v>250</v>
      </c>
      <c r="I55" s="8"/>
      <c r="K55" s="8"/>
    </row>
    <row r="56" spans="1:11" x14ac:dyDescent="0.2">
      <c r="A56" s="3" t="s">
        <v>57</v>
      </c>
      <c r="B56" s="4">
        <f t="shared" si="0"/>
        <v>18140</v>
      </c>
      <c r="C56" s="4">
        <v>2285</v>
      </c>
      <c r="D56" s="4">
        <v>11041</v>
      </c>
      <c r="E56" s="4">
        <v>2814</v>
      </c>
      <c r="F56" s="4">
        <v>2000</v>
      </c>
      <c r="I56" s="8"/>
      <c r="K56" s="8"/>
    </row>
    <row r="57" spans="1:11" x14ac:dyDescent="0.2">
      <c r="A57" s="3" t="s">
        <v>58</v>
      </c>
      <c r="B57" s="4">
        <f t="shared" si="0"/>
        <v>28308</v>
      </c>
      <c r="C57" s="4">
        <v>6085</v>
      </c>
      <c r="D57" s="4">
        <v>14368</v>
      </c>
      <c r="E57" s="4">
        <v>5291</v>
      </c>
      <c r="F57" s="4">
        <v>2564</v>
      </c>
      <c r="I57" s="8"/>
      <c r="K57" s="8"/>
    </row>
    <row r="58" spans="1:11" x14ac:dyDescent="0.2">
      <c r="A58" s="3" t="s">
        <v>59</v>
      </c>
      <c r="B58" s="4">
        <f t="shared" si="0"/>
        <v>13559</v>
      </c>
      <c r="C58" s="4">
        <v>2300</v>
      </c>
      <c r="D58" s="4">
        <v>8255</v>
      </c>
      <c r="E58" s="4">
        <v>1404</v>
      </c>
      <c r="F58" s="4">
        <v>1600</v>
      </c>
      <c r="I58" s="8"/>
      <c r="K58" s="8"/>
    </row>
    <row r="59" spans="1:11" x14ac:dyDescent="0.2">
      <c r="A59" s="3" t="s">
        <v>60</v>
      </c>
      <c r="B59" s="4">
        <f t="shared" si="0"/>
        <v>5791</v>
      </c>
      <c r="C59" s="4">
        <v>1800</v>
      </c>
      <c r="D59" s="4">
        <v>2500</v>
      </c>
      <c r="E59" s="4">
        <v>860</v>
      </c>
      <c r="F59" s="4">
        <v>631</v>
      </c>
      <c r="I59" s="8"/>
      <c r="K59" s="8"/>
    </row>
    <row r="60" spans="1:11" ht="25.5" x14ac:dyDescent="0.2">
      <c r="A60" s="3" t="s">
        <v>61</v>
      </c>
      <c r="B60" s="4">
        <f t="shared" si="0"/>
        <v>8382</v>
      </c>
      <c r="C60" s="4">
        <v>1295</v>
      </c>
      <c r="D60" s="4">
        <v>6287</v>
      </c>
      <c r="E60" s="4">
        <v>300</v>
      </c>
      <c r="F60" s="4">
        <v>500</v>
      </c>
      <c r="I60" s="8"/>
      <c r="K60" s="8"/>
    </row>
    <row r="61" spans="1:11" x14ac:dyDescent="0.2">
      <c r="A61" s="3" t="s">
        <v>62</v>
      </c>
      <c r="B61" s="4">
        <f t="shared" si="0"/>
        <v>4679</v>
      </c>
      <c r="C61" s="4">
        <v>980</v>
      </c>
      <c r="D61" s="4">
        <v>2630</v>
      </c>
      <c r="E61" s="4">
        <v>569</v>
      </c>
      <c r="F61" s="4">
        <v>500</v>
      </c>
      <c r="I61" s="8"/>
      <c r="K61" s="8"/>
    </row>
    <row r="62" spans="1:11" x14ac:dyDescent="0.2">
      <c r="A62" s="3" t="s">
        <v>63</v>
      </c>
      <c r="B62" s="4">
        <f t="shared" si="0"/>
        <v>28278</v>
      </c>
      <c r="C62" s="5">
        <v>4871</v>
      </c>
      <c r="D62" s="5">
        <v>15888</v>
      </c>
      <c r="E62" s="5">
        <v>4019</v>
      </c>
      <c r="F62" s="5">
        <v>3500</v>
      </c>
      <c r="I62" s="8"/>
      <c r="K62" s="8"/>
    </row>
    <row r="63" spans="1:11" ht="25.5" x14ac:dyDescent="0.2">
      <c r="A63" s="3" t="s">
        <v>64</v>
      </c>
      <c r="B63" s="4">
        <f t="shared" si="0"/>
        <v>5906</v>
      </c>
      <c r="C63" s="4">
        <v>1386</v>
      </c>
      <c r="D63" s="4">
        <v>2124</v>
      </c>
      <c r="E63" s="4">
        <v>950</v>
      </c>
      <c r="F63" s="4">
        <f>1481-35</f>
        <v>1446</v>
      </c>
      <c r="I63" s="8"/>
      <c r="K63" s="8"/>
    </row>
    <row r="64" spans="1:11" x14ac:dyDescent="0.2">
      <c r="A64" s="6" t="s">
        <v>65</v>
      </c>
      <c r="B64" s="7">
        <f>SUM(B5:B63)</f>
        <v>615193</v>
      </c>
      <c r="C64" s="7">
        <f>SUM(C5:C63)</f>
        <v>133524</v>
      </c>
      <c r="D64" s="7">
        <f>SUM(D5:D63)</f>
        <v>310368</v>
      </c>
      <c r="E64" s="7">
        <f>SUM(E5:E63)</f>
        <v>100595</v>
      </c>
      <c r="F64" s="7">
        <f>SUM(F5:F63)</f>
        <v>70706</v>
      </c>
      <c r="G64" s="1" t="s">
        <v>67</v>
      </c>
      <c r="I64" s="8"/>
      <c r="K64" s="8"/>
    </row>
  </sheetData>
  <sheetProtection selectLockedCells="1" selectUnlockedCells="1"/>
  <autoFilter ref="A4:G64"/>
  <mergeCells count="5">
    <mergeCell ref="A1:F1"/>
    <mergeCell ref="A2:A4"/>
    <mergeCell ref="B2:B4"/>
    <mergeCell ref="C2:E3"/>
    <mergeCell ref="F2:F4"/>
  </mergeCells>
  <pageMargins left="0.70866141732283472" right="0.70866141732283472" top="0.74803149606299213" bottom="0.74803149606299213" header="0.51181102362204722" footer="0.51181102362204722"/>
  <pageSetup paperSize="9" scale="80" firstPageNumber="0" fitToHeight="2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4"/>
  <sheetViews>
    <sheetView tabSelected="1" zoomScale="120" zoomScaleNormal="12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I26" sqref="I26"/>
    </sheetView>
  </sheetViews>
  <sheetFormatPr defaultRowHeight="12.75" x14ac:dyDescent="0.2"/>
  <cols>
    <col min="1" max="1" width="60.1640625" style="1" customWidth="1"/>
    <col min="2" max="2" width="17.1640625" style="1" customWidth="1"/>
    <col min="3" max="5" width="18.6640625" style="1" customWidth="1"/>
    <col min="6" max="6" width="17.1640625" style="1" customWidth="1"/>
    <col min="7" max="16384" width="9.33203125" style="1"/>
  </cols>
  <sheetData>
    <row r="1" spans="1:11" ht="24.75" customHeight="1" x14ac:dyDescent="0.2">
      <c r="A1" s="9" t="s">
        <v>68</v>
      </c>
      <c r="B1" s="9"/>
      <c r="C1" s="9"/>
      <c r="D1" s="9"/>
      <c r="E1" s="9"/>
      <c r="F1" s="9"/>
    </row>
    <row r="2" spans="1:11" ht="12.75" customHeight="1" x14ac:dyDescent="0.2">
      <c r="A2" s="10" t="s">
        <v>0</v>
      </c>
      <c r="B2" s="11" t="s">
        <v>1</v>
      </c>
      <c r="C2" s="12" t="s">
        <v>2</v>
      </c>
      <c r="D2" s="12"/>
      <c r="E2" s="12"/>
      <c r="F2" s="13" t="s">
        <v>3</v>
      </c>
    </row>
    <row r="3" spans="1:11" x14ac:dyDescent="0.2">
      <c r="A3" s="10"/>
      <c r="B3" s="11"/>
      <c r="C3" s="12"/>
      <c r="D3" s="12"/>
      <c r="E3" s="12"/>
      <c r="F3" s="13"/>
    </row>
    <row r="4" spans="1:11" ht="50.25" customHeight="1" x14ac:dyDescent="0.2">
      <c r="A4" s="10"/>
      <c r="B4" s="11"/>
      <c r="C4" s="2" t="s">
        <v>4</v>
      </c>
      <c r="D4" s="2" t="s">
        <v>5</v>
      </c>
      <c r="E4" s="2" t="s">
        <v>6</v>
      </c>
      <c r="F4" s="13"/>
    </row>
    <row r="5" spans="1:11" x14ac:dyDescent="0.2">
      <c r="A5" s="3" t="s">
        <v>7</v>
      </c>
      <c r="B5" s="4">
        <f>C5+D5+E5+F5</f>
        <v>9513</v>
      </c>
      <c r="C5" s="4">
        <v>2168</v>
      </c>
      <c r="D5" s="4">
        <v>4801</v>
      </c>
      <c r="E5" s="4">
        <v>1544</v>
      </c>
      <c r="F5" s="4">
        <v>1000</v>
      </c>
      <c r="I5" s="8"/>
      <c r="K5" s="8"/>
    </row>
    <row r="6" spans="1:11" x14ac:dyDescent="0.2">
      <c r="A6" s="3" t="s">
        <v>8</v>
      </c>
      <c r="B6" s="4">
        <f t="shared" ref="B6:B63" si="0">C6+D6+E6+F6</f>
        <v>16877</v>
      </c>
      <c r="C6" s="4">
        <v>3329</v>
      </c>
      <c r="D6" s="4">
        <v>9493</v>
      </c>
      <c r="E6" s="4">
        <v>2855</v>
      </c>
      <c r="F6" s="4">
        <v>1200</v>
      </c>
      <c r="I6" s="8"/>
      <c r="K6" s="8"/>
    </row>
    <row r="7" spans="1:11" x14ac:dyDescent="0.2">
      <c r="A7" s="3" t="s">
        <v>9</v>
      </c>
      <c r="B7" s="4">
        <f t="shared" si="0"/>
        <v>18285</v>
      </c>
      <c r="C7" s="4">
        <v>5649</v>
      </c>
      <c r="D7" s="4">
        <v>8020</v>
      </c>
      <c r="E7" s="4">
        <v>3216</v>
      </c>
      <c r="F7" s="4">
        <v>1400</v>
      </c>
      <c r="I7" s="8"/>
      <c r="K7" s="8"/>
    </row>
    <row r="8" spans="1:11" x14ac:dyDescent="0.2">
      <c r="A8" s="3" t="s">
        <v>10</v>
      </c>
      <c r="B8" s="4">
        <f t="shared" si="0"/>
        <v>9283</v>
      </c>
      <c r="C8" s="4">
        <v>2328</v>
      </c>
      <c r="D8" s="4">
        <v>4356</v>
      </c>
      <c r="E8" s="4">
        <v>1499</v>
      </c>
      <c r="F8" s="4">
        <v>1100</v>
      </c>
      <c r="I8" s="8"/>
      <c r="K8" s="8"/>
    </row>
    <row r="9" spans="1:11" x14ac:dyDescent="0.2">
      <c r="A9" s="3" t="s">
        <v>11</v>
      </c>
      <c r="B9" s="4">
        <f t="shared" si="0"/>
        <v>11072</v>
      </c>
      <c r="C9" s="4">
        <v>2724</v>
      </c>
      <c r="D9" s="4">
        <v>5279</v>
      </c>
      <c r="E9" s="4">
        <v>1969</v>
      </c>
      <c r="F9" s="4">
        <v>1100</v>
      </c>
      <c r="I9" s="8"/>
      <c r="K9" s="8"/>
    </row>
    <row r="10" spans="1:11" x14ac:dyDescent="0.2">
      <c r="A10" s="3" t="s">
        <v>12</v>
      </c>
      <c r="B10" s="4">
        <f t="shared" si="0"/>
        <v>14771</v>
      </c>
      <c r="C10" s="4">
        <v>3876</v>
      </c>
      <c r="D10" s="4">
        <v>6312</v>
      </c>
      <c r="E10" s="4">
        <v>2598</v>
      </c>
      <c r="F10" s="4">
        <v>1985</v>
      </c>
      <c r="I10" s="8"/>
      <c r="K10" s="8"/>
    </row>
    <row r="11" spans="1:11" ht="25.5" x14ac:dyDescent="0.2">
      <c r="A11" s="3" t="s">
        <v>66</v>
      </c>
      <c r="B11" s="4">
        <f t="shared" si="0"/>
        <v>15467</v>
      </c>
      <c r="C11" s="4">
        <v>2754</v>
      </c>
      <c r="D11" s="4">
        <v>7200</v>
      </c>
      <c r="E11" s="4">
        <v>2618</v>
      </c>
      <c r="F11" s="4">
        <v>2895</v>
      </c>
      <c r="I11" s="8"/>
      <c r="K11" s="8"/>
    </row>
    <row r="12" spans="1:11" x14ac:dyDescent="0.2">
      <c r="A12" s="3" t="s">
        <v>13</v>
      </c>
      <c r="B12" s="4">
        <f t="shared" si="0"/>
        <v>37346</v>
      </c>
      <c r="C12" s="4">
        <v>8300</v>
      </c>
      <c r="D12" s="4">
        <v>16468</v>
      </c>
      <c r="E12" s="4">
        <v>6063</v>
      </c>
      <c r="F12" s="4">
        <v>6515</v>
      </c>
      <c r="I12" s="8"/>
      <c r="K12" s="8"/>
    </row>
    <row r="13" spans="1:11" x14ac:dyDescent="0.2">
      <c r="A13" s="3" t="s">
        <v>14</v>
      </c>
      <c r="B13" s="4">
        <f t="shared" si="0"/>
        <v>38355</v>
      </c>
      <c r="C13" s="4">
        <v>7539</v>
      </c>
      <c r="D13" s="4">
        <v>20797</v>
      </c>
      <c r="E13" s="4">
        <v>6494</v>
      </c>
      <c r="F13" s="4">
        <v>3525</v>
      </c>
      <c r="I13" s="8"/>
      <c r="K13" s="8"/>
    </row>
    <row r="14" spans="1:11" x14ac:dyDescent="0.2">
      <c r="A14" s="3" t="s">
        <v>15</v>
      </c>
      <c r="B14" s="4">
        <f t="shared" si="0"/>
        <v>14209</v>
      </c>
      <c r="C14" s="4">
        <v>3170</v>
      </c>
      <c r="D14" s="4">
        <v>6657</v>
      </c>
      <c r="E14" s="4">
        <v>2896</v>
      </c>
      <c r="F14" s="4">
        <v>1486</v>
      </c>
      <c r="I14" s="8"/>
      <c r="K14" s="8"/>
    </row>
    <row r="15" spans="1:11" x14ac:dyDescent="0.2">
      <c r="A15" s="3" t="s">
        <v>16</v>
      </c>
      <c r="B15" s="4">
        <f t="shared" si="0"/>
        <v>21645</v>
      </c>
      <c r="C15" s="4">
        <v>3596</v>
      </c>
      <c r="D15" s="4">
        <v>12907</v>
      </c>
      <c r="E15" s="4">
        <v>2642</v>
      </c>
      <c r="F15" s="4">
        <v>2500</v>
      </c>
      <c r="I15" s="8"/>
      <c r="K15" s="8"/>
    </row>
    <row r="16" spans="1:11" x14ac:dyDescent="0.2">
      <c r="A16" s="3" t="s">
        <v>17</v>
      </c>
      <c r="B16" s="4">
        <f t="shared" si="0"/>
        <v>15758</v>
      </c>
      <c r="C16" s="4">
        <v>3836</v>
      </c>
      <c r="D16" s="4">
        <v>7478</v>
      </c>
      <c r="E16" s="4">
        <v>2644</v>
      </c>
      <c r="F16" s="4">
        <v>1800</v>
      </c>
      <c r="I16" s="8"/>
      <c r="K16" s="8"/>
    </row>
    <row r="17" spans="1:11" ht="25.5" x14ac:dyDescent="0.2">
      <c r="A17" s="3" t="s">
        <v>18</v>
      </c>
      <c r="B17" s="4">
        <f t="shared" si="0"/>
        <v>1034</v>
      </c>
      <c r="C17" s="4">
        <v>345</v>
      </c>
      <c r="D17" s="4">
        <v>387</v>
      </c>
      <c r="E17" s="4">
        <v>83</v>
      </c>
      <c r="F17" s="4">
        <v>219</v>
      </c>
      <c r="I17" s="8"/>
      <c r="K17" s="8"/>
    </row>
    <row r="18" spans="1:11" x14ac:dyDescent="0.2">
      <c r="A18" s="3" t="s">
        <v>19</v>
      </c>
      <c r="B18" s="4">
        <f t="shared" si="0"/>
        <v>0</v>
      </c>
      <c r="C18" s="4">
        <v>0</v>
      </c>
      <c r="D18" s="4">
        <v>0</v>
      </c>
      <c r="E18" s="4">
        <v>0</v>
      </c>
      <c r="F18" s="4">
        <v>0</v>
      </c>
      <c r="I18" s="8"/>
      <c r="K18" s="8"/>
    </row>
    <row r="19" spans="1:11" ht="25.5" x14ac:dyDescent="0.2">
      <c r="A19" s="3" t="s">
        <v>20</v>
      </c>
      <c r="B19" s="4">
        <f t="shared" si="0"/>
        <v>11588</v>
      </c>
      <c r="C19" s="4">
        <v>2529</v>
      </c>
      <c r="D19" s="4">
        <v>5263</v>
      </c>
      <c r="E19" s="4">
        <v>2673</v>
      </c>
      <c r="F19" s="4">
        <v>1123</v>
      </c>
      <c r="I19" s="8"/>
      <c r="K19" s="8"/>
    </row>
    <row r="20" spans="1:11" x14ac:dyDescent="0.2">
      <c r="A20" s="3" t="s">
        <v>21</v>
      </c>
      <c r="B20" s="4">
        <f t="shared" si="0"/>
        <v>17007</v>
      </c>
      <c r="C20" s="4">
        <v>2782</v>
      </c>
      <c r="D20" s="4">
        <v>11125</v>
      </c>
      <c r="E20" s="4">
        <v>2729</v>
      </c>
      <c r="F20" s="4">
        <v>371</v>
      </c>
      <c r="I20" s="8"/>
      <c r="K20" s="8"/>
    </row>
    <row r="21" spans="1:11" x14ac:dyDescent="0.2">
      <c r="A21" s="3" t="s">
        <v>22</v>
      </c>
      <c r="B21" s="4">
        <f t="shared" si="0"/>
        <v>45996</v>
      </c>
      <c r="C21" s="4">
        <v>8774</v>
      </c>
      <c r="D21" s="4">
        <v>23184</v>
      </c>
      <c r="E21" s="4">
        <v>8937</v>
      </c>
      <c r="F21" s="4">
        <v>5101</v>
      </c>
      <c r="I21" s="8"/>
      <c r="K21" s="8"/>
    </row>
    <row r="22" spans="1:11" x14ac:dyDescent="0.2">
      <c r="A22" s="3" t="s">
        <v>23</v>
      </c>
      <c r="B22" s="4">
        <f t="shared" si="0"/>
        <v>20939</v>
      </c>
      <c r="C22" s="4">
        <f>5110-22</f>
        <v>5088</v>
      </c>
      <c r="D22" s="4">
        <v>10977</v>
      </c>
      <c r="E22" s="4">
        <v>2874</v>
      </c>
      <c r="F22" s="4">
        <v>2000</v>
      </c>
      <c r="I22" s="8"/>
      <c r="K22" s="8"/>
    </row>
    <row r="23" spans="1:11" ht="25.5" x14ac:dyDescent="0.2">
      <c r="A23" s="3" t="s">
        <v>24</v>
      </c>
      <c r="B23" s="4">
        <f t="shared" si="0"/>
        <v>2386</v>
      </c>
      <c r="C23" s="4">
        <v>820</v>
      </c>
      <c r="D23" s="4">
        <v>667</v>
      </c>
      <c r="E23" s="4">
        <v>399</v>
      </c>
      <c r="F23" s="4">
        <v>500</v>
      </c>
      <c r="I23" s="8"/>
      <c r="K23" s="8"/>
    </row>
    <row r="24" spans="1:11" x14ac:dyDescent="0.2">
      <c r="A24" s="3" t="s">
        <v>25</v>
      </c>
      <c r="B24" s="4">
        <f t="shared" si="0"/>
        <v>10234</v>
      </c>
      <c r="C24" s="4">
        <v>1947</v>
      </c>
      <c r="D24" s="4">
        <v>3300</v>
      </c>
      <c r="E24" s="4">
        <v>1187</v>
      </c>
      <c r="F24" s="4">
        <v>3800</v>
      </c>
      <c r="I24" s="8"/>
      <c r="K24" s="8"/>
    </row>
    <row r="25" spans="1:11" x14ac:dyDescent="0.2">
      <c r="A25" s="3" t="s">
        <v>26</v>
      </c>
      <c r="B25" s="4">
        <f t="shared" si="0"/>
        <v>7006</v>
      </c>
      <c r="C25" s="4">
        <v>1467</v>
      </c>
      <c r="D25" s="4">
        <f>3395+350</f>
        <v>3745</v>
      </c>
      <c r="E25" s="4">
        <v>1089</v>
      </c>
      <c r="F25" s="4">
        <v>705</v>
      </c>
      <c r="I25" s="8"/>
      <c r="K25" s="8"/>
    </row>
    <row r="26" spans="1:11" x14ac:dyDescent="0.2">
      <c r="A26" s="3" t="s">
        <v>27</v>
      </c>
      <c r="B26" s="4">
        <f t="shared" si="0"/>
        <v>3428</v>
      </c>
      <c r="C26" s="4">
        <v>786</v>
      </c>
      <c r="D26" s="4">
        <v>1622</v>
      </c>
      <c r="E26" s="4">
        <v>520</v>
      </c>
      <c r="F26" s="4">
        <v>500</v>
      </c>
      <c r="I26" s="8"/>
      <c r="K26" s="8"/>
    </row>
    <row r="27" spans="1:11" x14ac:dyDescent="0.2">
      <c r="A27" s="3" t="s">
        <v>28</v>
      </c>
      <c r="B27" s="4">
        <f t="shared" si="0"/>
        <v>2247</v>
      </c>
      <c r="C27" s="4">
        <v>725</v>
      </c>
      <c r="D27" s="4">
        <v>1024</v>
      </c>
      <c r="E27" s="4">
        <v>408</v>
      </c>
      <c r="F27" s="4">
        <v>90</v>
      </c>
      <c r="I27" s="8"/>
      <c r="K27" s="8"/>
    </row>
    <row r="28" spans="1:11" x14ac:dyDescent="0.2">
      <c r="A28" s="3" t="s">
        <v>29</v>
      </c>
      <c r="B28" s="4">
        <f t="shared" si="0"/>
        <v>3013</v>
      </c>
      <c r="C28" s="4">
        <v>1088</v>
      </c>
      <c r="D28" s="4">
        <v>1229</v>
      </c>
      <c r="E28" s="4">
        <v>606</v>
      </c>
      <c r="F28" s="4">
        <v>90</v>
      </c>
      <c r="I28" s="8"/>
      <c r="K28" s="8"/>
    </row>
    <row r="29" spans="1:11" x14ac:dyDescent="0.2">
      <c r="A29" s="3" t="s">
        <v>30</v>
      </c>
      <c r="B29" s="4">
        <f t="shared" si="0"/>
        <v>5346</v>
      </c>
      <c r="C29" s="4">
        <v>748</v>
      </c>
      <c r="D29" s="4">
        <v>3545</v>
      </c>
      <c r="E29" s="4">
        <v>553</v>
      </c>
      <c r="F29" s="4">
        <v>500</v>
      </c>
      <c r="I29" s="8"/>
      <c r="K29" s="8"/>
    </row>
    <row r="30" spans="1:11" x14ac:dyDescent="0.2">
      <c r="A30" s="3" t="s">
        <v>31</v>
      </c>
      <c r="B30" s="4">
        <f t="shared" si="0"/>
        <v>3506</v>
      </c>
      <c r="C30" s="4">
        <v>757</v>
      </c>
      <c r="D30" s="4">
        <v>1726</v>
      </c>
      <c r="E30" s="4">
        <v>523</v>
      </c>
      <c r="F30" s="4">
        <v>500</v>
      </c>
      <c r="I30" s="8"/>
      <c r="K30" s="8"/>
    </row>
    <row r="31" spans="1:11" x14ac:dyDescent="0.2">
      <c r="A31" s="3" t="s">
        <v>32</v>
      </c>
      <c r="B31" s="4">
        <f t="shared" si="0"/>
        <v>8045</v>
      </c>
      <c r="C31" s="4">
        <v>2000</v>
      </c>
      <c r="D31" s="4">
        <v>4063</v>
      </c>
      <c r="E31" s="4">
        <v>982</v>
      </c>
      <c r="F31" s="4">
        <v>1000</v>
      </c>
      <c r="I31" s="8"/>
      <c r="K31" s="8"/>
    </row>
    <row r="32" spans="1:11" x14ac:dyDescent="0.2">
      <c r="A32" s="3" t="s">
        <v>33</v>
      </c>
      <c r="B32" s="4">
        <f t="shared" si="0"/>
        <v>3359</v>
      </c>
      <c r="C32" s="4">
        <v>615</v>
      </c>
      <c r="D32" s="4">
        <v>1219</v>
      </c>
      <c r="E32" s="4">
        <v>525</v>
      </c>
      <c r="F32" s="4">
        <v>1000</v>
      </c>
      <c r="I32" s="8"/>
      <c r="K32" s="8"/>
    </row>
    <row r="33" spans="1:11" x14ac:dyDescent="0.2">
      <c r="A33" s="3" t="s">
        <v>34</v>
      </c>
      <c r="B33" s="4">
        <f t="shared" si="0"/>
        <v>9231</v>
      </c>
      <c r="C33" s="4">
        <v>1824</v>
      </c>
      <c r="D33" s="4">
        <v>4601</v>
      </c>
      <c r="E33" s="4">
        <v>2038</v>
      </c>
      <c r="F33" s="4">
        <v>768</v>
      </c>
      <c r="I33" s="8"/>
      <c r="K33" s="8"/>
    </row>
    <row r="34" spans="1:11" x14ac:dyDescent="0.2">
      <c r="A34" s="3" t="s">
        <v>35</v>
      </c>
      <c r="B34" s="4">
        <f t="shared" si="0"/>
        <v>6329</v>
      </c>
      <c r="C34" s="4">
        <v>2273</v>
      </c>
      <c r="D34" s="4">
        <v>2048</v>
      </c>
      <c r="E34" s="4">
        <v>1463</v>
      </c>
      <c r="F34" s="4">
        <v>545</v>
      </c>
      <c r="I34" s="8"/>
      <c r="K34" s="8"/>
    </row>
    <row r="35" spans="1:11" x14ac:dyDescent="0.2">
      <c r="A35" s="3" t="s">
        <v>36</v>
      </c>
      <c r="B35" s="4">
        <f t="shared" si="0"/>
        <v>5698</v>
      </c>
      <c r="C35" s="4">
        <v>1161</v>
      </c>
      <c r="D35" s="4">
        <v>2871</v>
      </c>
      <c r="E35" s="4">
        <v>1016</v>
      </c>
      <c r="F35" s="4">
        <v>650</v>
      </c>
      <c r="I35" s="8"/>
      <c r="K35" s="8"/>
    </row>
    <row r="36" spans="1:11" x14ac:dyDescent="0.2">
      <c r="A36" s="3" t="s">
        <v>37</v>
      </c>
      <c r="B36" s="4">
        <f t="shared" si="0"/>
        <v>2802</v>
      </c>
      <c r="C36" s="4">
        <v>715</v>
      </c>
      <c r="D36" s="4">
        <v>1174</v>
      </c>
      <c r="E36" s="4">
        <v>483</v>
      </c>
      <c r="F36" s="4">
        <v>430</v>
      </c>
      <c r="I36" s="8"/>
      <c r="K36" s="8"/>
    </row>
    <row r="37" spans="1:11" x14ac:dyDescent="0.2">
      <c r="A37" s="3" t="s">
        <v>38</v>
      </c>
      <c r="B37" s="4">
        <f t="shared" si="0"/>
        <v>6213</v>
      </c>
      <c r="C37" s="4">
        <v>1000</v>
      </c>
      <c r="D37" s="4">
        <v>3946</v>
      </c>
      <c r="E37" s="4">
        <v>696</v>
      </c>
      <c r="F37" s="4">
        <v>571</v>
      </c>
      <c r="I37" s="8"/>
      <c r="K37" s="8"/>
    </row>
    <row r="38" spans="1:11" x14ac:dyDescent="0.2">
      <c r="A38" s="3" t="s">
        <v>39</v>
      </c>
      <c r="B38" s="4">
        <f t="shared" si="0"/>
        <v>11983</v>
      </c>
      <c r="C38" s="4">
        <v>3735</v>
      </c>
      <c r="D38" s="4">
        <v>5972</v>
      </c>
      <c r="E38" s="4">
        <v>2064</v>
      </c>
      <c r="F38" s="4">
        <v>212</v>
      </c>
      <c r="I38" s="8"/>
      <c r="K38" s="8"/>
    </row>
    <row r="39" spans="1:11" x14ac:dyDescent="0.2">
      <c r="A39" s="3" t="s">
        <v>40</v>
      </c>
      <c r="B39" s="4">
        <f t="shared" si="0"/>
        <v>2697</v>
      </c>
      <c r="C39" s="4">
        <v>555</v>
      </c>
      <c r="D39" s="4">
        <f>1264+426</f>
        <v>1690</v>
      </c>
      <c r="E39" s="4">
        <v>331</v>
      </c>
      <c r="F39" s="4">
        <v>121</v>
      </c>
      <c r="I39" s="8"/>
      <c r="K39" s="8"/>
    </row>
    <row r="40" spans="1:11" x14ac:dyDescent="0.2">
      <c r="A40" s="3" t="s">
        <v>41</v>
      </c>
      <c r="B40" s="4">
        <f t="shared" si="0"/>
        <v>4310</v>
      </c>
      <c r="C40" s="4">
        <v>1258</v>
      </c>
      <c r="D40" s="4">
        <v>1874</v>
      </c>
      <c r="E40" s="4">
        <v>937</v>
      </c>
      <c r="F40" s="4">
        <v>241</v>
      </c>
      <c r="I40" s="8"/>
      <c r="K40" s="8"/>
    </row>
    <row r="41" spans="1:11" x14ac:dyDescent="0.2">
      <c r="A41" s="3" t="s">
        <v>42</v>
      </c>
      <c r="B41" s="4">
        <f t="shared" si="0"/>
        <v>4145</v>
      </c>
      <c r="C41" s="4">
        <v>1195</v>
      </c>
      <c r="D41" s="4">
        <v>1501</v>
      </c>
      <c r="E41" s="4">
        <v>537</v>
      </c>
      <c r="F41" s="4">
        <v>912</v>
      </c>
      <c r="I41" s="8"/>
      <c r="K41" s="8"/>
    </row>
    <row r="42" spans="1:11" x14ac:dyDescent="0.2">
      <c r="A42" s="3" t="s">
        <v>43</v>
      </c>
      <c r="B42" s="4">
        <f t="shared" si="0"/>
        <v>2610</v>
      </c>
      <c r="C42" s="4">
        <v>545</v>
      </c>
      <c r="D42" s="4">
        <v>1363</v>
      </c>
      <c r="E42" s="4">
        <v>402</v>
      </c>
      <c r="F42" s="4">
        <v>300</v>
      </c>
      <c r="I42" s="8"/>
      <c r="K42" s="8"/>
    </row>
    <row r="43" spans="1:11" x14ac:dyDescent="0.2">
      <c r="A43" s="3" t="s">
        <v>44</v>
      </c>
      <c r="B43" s="4">
        <f t="shared" si="0"/>
        <v>8439</v>
      </c>
      <c r="C43" s="4">
        <v>1332</v>
      </c>
      <c r="D43" s="4">
        <v>4496</v>
      </c>
      <c r="E43" s="4">
        <v>1761</v>
      </c>
      <c r="F43" s="4">
        <v>850</v>
      </c>
      <c r="I43" s="8"/>
      <c r="K43" s="8"/>
    </row>
    <row r="44" spans="1:11" x14ac:dyDescent="0.2">
      <c r="A44" s="3" t="s">
        <v>45</v>
      </c>
      <c r="B44" s="4">
        <f t="shared" si="0"/>
        <v>3903</v>
      </c>
      <c r="C44" s="4">
        <v>844</v>
      </c>
      <c r="D44" s="4">
        <v>1528</v>
      </c>
      <c r="E44" s="4">
        <v>531</v>
      </c>
      <c r="F44" s="4">
        <v>1000</v>
      </c>
      <c r="I44" s="8"/>
      <c r="K44" s="8"/>
    </row>
    <row r="45" spans="1:11" x14ac:dyDescent="0.2">
      <c r="A45" s="3" t="s">
        <v>46</v>
      </c>
      <c r="B45" s="4">
        <f t="shared" si="0"/>
        <v>12295</v>
      </c>
      <c r="C45" s="4">
        <v>2489</v>
      </c>
      <c r="D45" s="4">
        <v>6541</v>
      </c>
      <c r="E45" s="4">
        <f>2076-11</f>
        <v>2065</v>
      </c>
      <c r="F45" s="4">
        <v>1200</v>
      </c>
      <c r="I45" s="8"/>
      <c r="K45" s="8"/>
    </row>
    <row r="46" spans="1:11" x14ac:dyDescent="0.2">
      <c r="A46" s="3" t="s">
        <v>47</v>
      </c>
      <c r="B46" s="4">
        <f t="shared" si="0"/>
        <v>2997</v>
      </c>
      <c r="C46" s="4">
        <v>617</v>
      </c>
      <c r="D46" s="4">
        <v>1511</v>
      </c>
      <c r="E46" s="4">
        <v>469</v>
      </c>
      <c r="F46" s="4">
        <v>400</v>
      </c>
      <c r="I46" s="8"/>
      <c r="K46" s="8"/>
    </row>
    <row r="47" spans="1:11" x14ac:dyDescent="0.2">
      <c r="A47" s="3" t="s">
        <v>48</v>
      </c>
      <c r="B47" s="4">
        <f t="shared" si="0"/>
        <v>11077</v>
      </c>
      <c r="C47" s="4">
        <v>2263</v>
      </c>
      <c r="D47" s="4">
        <v>6207</v>
      </c>
      <c r="E47" s="4">
        <v>1479</v>
      </c>
      <c r="F47" s="4">
        <v>1128</v>
      </c>
      <c r="I47" s="8"/>
      <c r="K47" s="8"/>
    </row>
    <row r="48" spans="1:11" x14ac:dyDescent="0.2">
      <c r="A48" s="3" t="s">
        <v>49</v>
      </c>
      <c r="B48" s="4">
        <f t="shared" si="0"/>
        <v>4803</v>
      </c>
      <c r="C48" s="4">
        <v>933</v>
      </c>
      <c r="D48" s="4">
        <v>2111</v>
      </c>
      <c r="E48" s="4">
        <v>760</v>
      </c>
      <c r="F48" s="4">
        <v>999</v>
      </c>
      <c r="I48" s="8"/>
      <c r="K48" s="8"/>
    </row>
    <row r="49" spans="1:11" x14ac:dyDescent="0.2">
      <c r="A49" s="3" t="s">
        <v>50</v>
      </c>
      <c r="B49" s="4">
        <f t="shared" si="0"/>
        <v>10921</v>
      </c>
      <c r="C49" s="4">
        <v>3303</v>
      </c>
      <c r="D49" s="4">
        <v>4578</v>
      </c>
      <c r="E49" s="4">
        <v>1776</v>
      </c>
      <c r="F49" s="4">
        <v>1264</v>
      </c>
      <c r="I49" s="8"/>
      <c r="K49" s="8"/>
    </row>
    <row r="50" spans="1:11" x14ac:dyDescent="0.2">
      <c r="A50" s="3" t="s">
        <v>51</v>
      </c>
      <c r="B50" s="4">
        <f t="shared" si="0"/>
        <v>3854</v>
      </c>
      <c r="C50" s="4">
        <v>1242</v>
      </c>
      <c r="D50" s="4">
        <f>1398-11</f>
        <v>1387</v>
      </c>
      <c r="E50" s="4">
        <v>993</v>
      </c>
      <c r="F50" s="4">
        <v>232</v>
      </c>
      <c r="I50" s="8"/>
      <c r="K50" s="8"/>
    </row>
    <row r="51" spans="1:11" x14ac:dyDescent="0.2">
      <c r="A51" s="3" t="s">
        <v>52</v>
      </c>
      <c r="B51" s="4">
        <f t="shared" si="0"/>
        <v>7701</v>
      </c>
      <c r="C51" s="4">
        <v>1521</v>
      </c>
      <c r="D51" s="4">
        <v>4403</v>
      </c>
      <c r="E51" s="4">
        <v>977</v>
      </c>
      <c r="F51" s="4">
        <v>800</v>
      </c>
      <c r="I51" s="8"/>
      <c r="K51" s="8"/>
    </row>
    <row r="52" spans="1:11" x14ac:dyDescent="0.2">
      <c r="A52" s="3" t="s">
        <v>53</v>
      </c>
      <c r="B52" s="4">
        <f t="shared" si="0"/>
        <v>3054</v>
      </c>
      <c r="C52" s="4">
        <v>613</v>
      </c>
      <c r="D52" s="4">
        <v>1423</v>
      </c>
      <c r="E52" s="4">
        <v>475</v>
      </c>
      <c r="F52" s="4">
        <v>543</v>
      </c>
      <c r="I52" s="8"/>
      <c r="K52" s="8"/>
    </row>
    <row r="53" spans="1:11" x14ac:dyDescent="0.2">
      <c r="A53" s="3" t="s">
        <v>54</v>
      </c>
      <c r="B53" s="4">
        <f t="shared" si="0"/>
        <v>3391</v>
      </c>
      <c r="C53" s="4">
        <v>882</v>
      </c>
      <c r="D53" s="4">
        <v>1614</v>
      </c>
      <c r="E53" s="4">
        <v>651</v>
      </c>
      <c r="F53" s="4">
        <v>244</v>
      </c>
      <c r="I53" s="8"/>
      <c r="K53" s="8"/>
    </row>
    <row r="54" spans="1:11" x14ac:dyDescent="0.2">
      <c r="A54" s="3" t="s">
        <v>55</v>
      </c>
      <c r="B54" s="4">
        <f t="shared" si="0"/>
        <v>4039</v>
      </c>
      <c r="C54" s="4">
        <v>1532</v>
      </c>
      <c r="D54" s="4">
        <v>1352</v>
      </c>
      <c r="E54" s="4">
        <v>855</v>
      </c>
      <c r="F54" s="4">
        <v>300</v>
      </c>
      <c r="I54" s="8"/>
      <c r="K54" s="8"/>
    </row>
    <row r="55" spans="1:11" x14ac:dyDescent="0.2">
      <c r="A55" s="3" t="s">
        <v>56</v>
      </c>
      <c r="B55" s="4">
        <f t="shared" si="0"/>
        <v>2719</v>
      </c>
      <c r="C55" s="4">
        <v>950</v>
      </c>
      <c r="D55" s="4">
        <v>1016</v>
      </c>
      <c r="E55" s="4">
        <v>503</v>
      </c>
      <c r="F55" s="4">
        <v>250</v>
      </c>
      <c r="I55" s="8"/>
      <c r="K55" s="8"/>
    </row>
    <row r="56" spans="1:11" x14ac:dyDescent="0.2">
      <c r="A56" s="3" t="s">
        <v>57</v>
      </c>
      <c r="B56" s="4">
        <f t="shared" si="0"/>
        <v>18140</v>
      </c>
      <c r="C56" s="4">
        <v>2285</v>
      </c>
      <c r="D56" s="4">
        <v>11041</v>
      </c>
      <c r="E56" s="4">
        <v>2814</v>
      </c>
      <c r="F56" s="4">
        <v>2000</v>
      </c>
      <c r="I56" s="8"/>
      <c r="K56" s="8"/>
    </row>
    <row r="57" spans="1:11" x14ac:dyDescent="0.2">
      <c r="A57" s="3" t="s">
        <v>58</v>
      </c>
      <c r="B57" s="4">
        <f t="shared" si="0"/>
        <v>28308</v>
      </c>
      <c r="C57" s="4">
        <v>6085</v>
      </c>
      <c r="D57" s="4">
        <v>14368</v>
      </c>
      <c r="E57" s="4">
        <v>5291</v>
      </c>
      <c r="F57" s="4">
        <v>2564</v>
      </c>
      <c r="I57" s="8"/>
      <c r="K57" s="8"/>
    </row>
    <row r="58" spans="1:11" x14ac:dyDescent="0.2">
      <c r="A58" s="3" t="s">
        <v>59</v>
      </c>
      <c r="B58" s="4">
        <f t="shared" si="0"/>
        <v>13559</v>
      </c>
      <c r="C58" s="4">
        <v>2300</v>
      </c>
      <c r="D58" s="4">
        <v>8255</v>
      </c>
      <c r="E58" s="4">
        <v>1404</v>
      </c>
      <c r="F58" s="4">
        <v>1600</v>
      </c>
      <c r="I58" s="8"/>
      <c r="K58" s="8"/>
    </row>
    <row r="59" spans="1:11" x14ac:dyDescent="0.2">
      <c r="A59" s="3" t="s">
        <v>60</v>
      </c>
      <c r="B59" s="4">
        <f t="shared" si="0"/>
        <v>5791</v>
      </c>
      <c r="C59" s="4">
        <v>1800</v>
      </c>
      <c r="D59" s="4">
        <v>2500</v>
      </c>
      <c r="E59" s="4">
        <v>860</v>
      </c>
      <c r="F59" s="4">
        <v>631</v>
      </c>
      <c r="I59" s="8"/>
      <c r="K59" s="8"/>
    </row>
    <row r="60" spans="1:11" ht="25.5" x14ac:dyDescent="0.2">
      <c r="A60" s="3" t="s">
        <v>61</v>
      </c>
      <c r="B60" s="4">
        <f t="shared" si="0"/>
        <v>7606</v>
      </c>
      <c r="C60" s="4">
        <v>1295</v>
      </c>
      <c r="D60" s="4">
        <f>6287-426-350</f>
        <v>5511</v>
      </c>
      <c r="E60" s="4">
        <v>300</v>
      </c>
      <c r="F60" s="4">
        <v>500</v>
      </c>
      <c r="I60" s="8"/>
      <c r="K60" s="8"/>
    </row>
    <row r="61" spans="1:11" x14ac:dyDescent="0.2">
      <c r="A61" s="3" t="s">
        <v>62</v>
      </c>
      <c r="B61" s="4">
        <f t="shared" si="0"/>
        <v>4679</v>
      </c>
      <c r="C61" s="4">
        <v>980</v>
      </c>
      <c r="D61" s="4">
        <v>2630</v>
      </c>
      <c r="E61" s="4">
        <v>569</v>
      </c>
      <c r="F61" s="4">
        <v>500</v>
      </c>
      <c r="I61" s="8"/>
      <c r="K61" s="8"/>
    </row>
    <row r="62" spans="1:11" x14ac:dyDescent="0.2">
      <c r="A62" s="3" t="s">
        <v>63</v>
      </c>
      <c r="B62" s="4">
        <f t="shared" si="0"/>
        <v>28278</v>
      </c>
      <c r="C62" s="5">
        <v>4871</v>
      </c>
      <c r="D62" s="5">
        <v>15888</v>
      </c>
      <c r="E62" s="5">
        <v>4019</v>
      </c>
      <c r="F62" s="5">
        <v>3500</v>
      </c>
      <c r="I62" s="8"/>
      <c r="K62" s="8"/>
    </row>
    <row r="63" spans="1:11" ht="25.5" x14ac:dyDescent="0.2">
      <c r="A63" s="3" t="s">
        <v>64</v>
      </c>
      <c r="B63" s="4">
        <f t="shared" si="0"/>
        <v>5906</v>
      </c>
      <c r="C63" s="4">
        <v>1386</v>
      </c>
      <c r="D63" s="4">
        <v>2124</v>
      </c>
      <c r="E63" s="4">
        <v>950</v>
      </c>
      <c r="F63" s="4">
        <f>1481-35</f>
        <v>1446</v>
      </c>
      <c r="I63" s="8"/>
      <c r="K63" s="8"/>
    </row>
    <row r="64" spans="1:11" x14ac:dyDescent="0.2">
      <c r="A64" s="6" t="s">
        <v>65</v>
      </c>
      <c r="B64" s="7">
        <f>SUM(B5:B63)</f>
        <v>615193</v>
      </c>
      <c r="C64" s="7">
        <f>SUM(C5:C63)</f>
        <v>133524</v>
      </c>
      <c r="D64" s="7">
        <f>SUM(D5:D63)</f>
        <v>310368</v>
      </c>
      <c r="E64" s="7">
        <f>SUM(E5:E63)</f>
        <v>100595</v>
      </c>
      <c r="F64" s="7">
        <f>SUM(F5:F63)</f>
        <v>70706</v>
      </c>
      <c r="G64" s="1" t="s">
        <v>67</v>
      </c>
      <c r="I64" s="8"/>
      <c r="K64" s="8"/>
    </row>
  </sheetData>
  <sheetProtection selectLockedCells="1" selectUnlockedCells="1"/>
  <autoFilter ref="A4:G64"/>
  <mergeCells count="5">
    <mergeCell ref="A1:F1"/>
    <mergeCell ref="A2:A4"/>
    <mergeCell ref="B2:B4"/>
    <mergeCell ref="C2:E3"/>
    <mergeCell ref="F2:F4"/>
  </mergeCells>
  <pageMargins left="0.70866141732283472" right="0.70866141732283472" top="0.74803149606299213" bottom="0.74803149606299213" header="0.51181102362204722" footer="0.51181102362204722"/>
  <pageSetup paperSize="9" scale="80" firstPageNumber="0" fitToHeight="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12</vt:i4>
      </vt:variant>
    </vt:vector>
  </HeadingPairs>
  <TitlesOfParts>
    <vt:vector size="15" baseType="lpstr">
      <vt:lpstr>протокол от 29.12.2025 № 17</vt:lpstr>
      <vt:lpstr>протокол от 28.04.2026 №5</vt:lpstr>
      <vt:lpstr>протокол от 29.06.2026 №7</vt:lpstr>
      <vt:lpstr>'протокол от 28.04.2026 №5'!_xlnm_Print_Area</vt:lpstr>
      <vt:lpstr>'протокол от 29.06.2026 №7'!_xlnm_Print_Area</vt:lpstr>
      <vt:lpstr>'протокол от 29.12.2025 № 17'!_xlnm_Print_Area</vt:lpstr>
      <vt:lpstr>'протокол от 28.04.2026 №5'!Excel_BuiltIn__FilterDatabase</vt:lpstr>
      <vt:lpstr>'протокол от 29.06.2026 №7'!Excel_BuiltIn__FilterDatabase</vt:lpstr>
      <vt:lpstr>'протокол от 29.12.2025 № 17'!Excel_BuiltIn__FilterDatabase</vt:lpstr>
      <vt:lpstr>'протокол от 28.04.2026 №5'!Excel_BuiltIn_Print_Area</vt:lpstr>
      <vt:lpstr>'протокол от 29.06.2026 №7'!Excel_BuiltIn_Print_Area</vt:lpstr>
      <vt:lpstr>'протокол от 29.12.2025 № 17'!Excel_BuiltIn_Print_Area</vt:lpstr>
      <vt:lpstr>'протокол от 28.04.2026 №5'!Область_печати</vt:lpstr>
      <vt:lpstr>'протокол от 29.06.2026 №7'!Область_печати</vt:lpstr>
      <vt:lpstr>'протокол от 29.12.2025 № 17'!Область_печати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Анастасия Андреевна</dc:creator>
  <cp:lastModifiedBy>Орлова Наталия Андреевна</cp:lastModifiedBy>
  <cp:revision>4</cp:revision>
  <cp:lastPrinted>1601-01-01T00:00:00Z</cp:lastPrinted>
  <dcterms:created xsi:type="dcterms:W3CDTF">2024-12-28T06:00:08Z</dcterms:created>
  <dcterms:modified xsi:type="dcterms:W3CDTF">2026-06-30T07:02:37Z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