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85" yWindow="-150" windowWidth="27645" windowHeight="12780" firstSheet="2" activeTab="6"/>
  </bookViews>
  <sheets>
    <sheet name="протокол от 29.12.2025 № 17" sheetId="2" r:id="rId1"/>
    <sheet name="протокол от 27.02.2026 №3" sheetId="3" r:id="rId2"/>
    <sheet name="протокол от 30.03.2026 №4" sheetId="4" r:id="rId3"/>
    <sheet name="протокол от 28.04.2026 №5" sheetId="6" r:id="rId4"/>
    <sheet name="протокол от 29.05.2026 №6" sheetId="7" r:id="rId5"/>
    <sheet name="протокол от 29.06.2026 №7" sheetId="8" r:id="rId6"/>
    <sheet name="протокол от 30.07.2026 №8" sheetId="9" r:id="rId7"/>
  </sheets>
  <externalReferences>
    <externalReference r:id="rId8"/>
    <externalReference r:id="rId9"/>
    <externalReference r:id="rId10"/>
  </externalReferences>
  <definedNames>
    <definedName name="_xlnm._FilterDatabase" localSheetId="1" hidden="1">'протокол от 27.02.2026 №3'!$A$9:$CF$96</definedName>
    <definedName name="_xlnm._FilterDatabase" localSheetId="3" hidden="1">'протокол от 28.04.2026 №5'!$A$9:$CI$96</definedName>
    <definedName name="_xlnm._FilterDatabase" localSheetId="4" hidden="1">'протокол от 29.05.2026 №6'!$A$9:$CF$96</definedName>
    <definedName name="_xlnm._FilterDatabase" localSheetId="5" hidden="1">'протокол от 29.06.2026 №7'!$A$9:$CF$96</definedName>
    <definedName name="_xlnm._FilterDatabase" localSheetId="0" hidden="1">'протокол от 29.12.2025 № 17'!$A$9:$CF$96</definedName>
    <definedName name="_xlnm._FilterDatabase" localSheetId="2" hidden="1">'протокол от 30.03.2026 №4'!$A$9:$CF$96</definedName>
    <definedName name="_xlnm._FilterDatabase" localSheetId="6" hidden="1">'протокол от 30.07.2026 №8'!$A$9:$CI$96</definedName>
    <definedName name="Excel_BuiltIn_Print_T12">('[1]ф. 2, таб. 1, стац'!$C$1:$E$65536,'[1]ф. 2, таб. 1, стац'!$A$4:$IV$8)</definedName>
    <definedName name="Excel_BuiltIn_Print_Titles_7" localSheetId="1">(#REF!,#REF!)</definedName>
    <definedName name="Excel_BuiltIn_Print_Titles_7" localSheetId="3">(#REF!,#REF!)</definedName>
    <definedName name="Excel_BuiltIn_Print_Titles_7" localSheetId="4">(#REF!,#REF!)</definedName>
    <definedName name="Excel_BuiltIn_Print_Titles_7" localSheetId="5">(#REF!,#REF!)</definedName>
    <definedName name="Excel_BuiltIn_Print_Titles_7" localSheetId="2">(#REF!,#REF!)</definedName>
    <definedName name="Excel_BuiltIn_Print_Titles_7" localSheetId="6">(#REF!,#REF!)</definedName>
    <definedName name="Excel_BuiltIn_Print_Titles_7">(#REF!,#REF!)</definedName>
    <definedName name="вац">('[2]ф. 2, таб. 1, стац'!$C$1:$E$65536,'[2]ф. 2, таб. 1, стац'!$A$4:$IV$8)</definedName>
    <definedName name="_xlnm.Print_Titles" localSheetId="1">'протокол от 27.02.2026 №3'!$A:$A,'протокол от 27.02.2026 №3'!$4:$9</definedName>
    <definedName name="_xlnm.Print_Titles" localSheetId="3">'протокол от 28.04.2026 №5'!$A:$A,'протокол от 28.04.2026 №5'!$4:$9</definedName>
    <definedName name="_xlnm.Print_Titles" localSheetId="4">'протокол от 29.05.2026 №6'!$A:$A,'протокол от 29.05.2026 №6'!$4:$9</definedName>
    <definedName name="_xlnm.Print_Titles" localSheetId="5">'протокол от 29.06.2026 №7'!$A:$A,'протокол от 29.06.2026 №7'!$4:$9</definedName>
    <definedName name="_xlnm.Print_Titles" localSheetId="0">'протокол от 29.12.2025 № 17'!$A:$A,'протокол от 29.12.2025 № 17'!$4:$9</definedName>
    <definedName name="_xlnm.Print_Titles" localSheetId="2">'протокол от 30.03.2026 №4'!$A:$A,'протокол от 30.03.2026 №4'!$4:$9</definedName>
    <definedName name="_xlnm.Print_Titles" localSheetId="6">'протокол от 30.07.2026 №8'!$A:$A,'протокол от 30.07.2026 №8'!$4:$9</definedName>
  </definedNames>
  <calcPr calcId="145621"/>
</workbook>
</file>

<file path=xl/calcChain.xml><?xml version="1.0" encoding="utf-8"?>
<calcChain xmlns="http://schemas.openxmlformats.org/spreadsheetml/2006/main">
  <c r="CC96" i="9" l="1"/>
  <c r="BZ96" i="9"/>
  <c r="BW96" i="9"/>
  <c r="BU96" i="9" s="1"/>
  <c r="BV96" i="9"/>
  <c r="BT96" i="9"/>
  <c r="BS96" i="9"/>
  <c r="BQ96" i="9"/>
  <c r="BO96" i="9"/>
  <c r="BL96" i="9"/>
  <c r="BK96" i="9"/>
  <c r="BJ96" i="9" s="1"/>
  <c r="BI96" i="9"/>
  <c r="BH96" i="9"/>
  <c r="BF96" i="9"/>
  <c r="BD96" i="9"/>
  <c r="BC96" i="9"/>
  <c r="BB96" i="9"/>
  <c r="BA96" i="9"/>
  <c r="AZ96" i="9"/>
  <c r="AU96" i="9"/>
  <c r="AT96" i="9"/>
  <c r="AR96" i="9"/>
  <c r="AO96" i="9"/>
  <c r="AN96" i="9"/>
  <c r="AL96" i="9"/>
  <c r="AK96" i="9"/>
  <c r="AI96" i="9"/>
  <c r="AF96" i="9"/>
  <c r="AB96" i="9"/>
  <c r="Y96" i="9"/>
  <c r="X96" i="9"/>
  <c r="W96" i="9" s="1"/>
  <c r="V96" i="9"/>
  <c r="S96" i="9"/>
  <c r="R96" i="9"/>
  <c r="Q96" i="9"/>
  <c r="O96" i="9"/>
  <c r="J96" i="9"/>
  <c r="I96" i="9"/>
  <c r="H96" i="9"/>
  <c r="F96" i="9"/>
  <c r="D96" i="9"/>
  <c r="C96" i="9"/>
  <c r="CA95" i="9"/>
  <c r="BX95" i="9"/>
  <c r="BU95" i="9"/>
  <c r="BR95" i="9"/>
  <c r="BM95" i="9"/>
  <c r="BJ95" i="9"/>
  <c r="BG95" i="9"/>
  <c r="AX95" i="9"/>
  <c r="AW95" i="9"/>
  <c r="AS95" i="9"/>
  <c r="AP95" i="9"/>
  <c r="AM95" i="9"/>
  <c r="AJ95" i="9"/>
  <c r="AG95" i="9"/>
  <c r="AC95" i="9"/>
  <c r="Z95" i="9"/>
  <c r="W95" i="9"/>
  <c r="T95" i="9"/>
  <c r="Q95" i="9"/>
  <c r="L95" i="9"/>
  <c r="CE95" i="9" s="1"/>
  <c r="G95" i="9"/>
  <c r="CF95" i="9" s="1"/>
  <c r="B95" i="9"/>
  <c r="CA94" i="9"/>
  <c r="BX94" i="9"/>
  <c r="BU94" i="9"/>
  <c r="BM94" i="9"/>
  <c r="BJ94" i="9"/>
  <c r="BG94" i="9"/>
  <c r="AX94" i="9"/>
  <c r="AV94" i="9" s="1"/>
  <c r="AW94" i="9"/>
  <c r="AS94" i="9"/>
  <c r="AP94" i="9"/>
  <c r="AM94" i="9"/>
  <c r="AJ94" i="9"/>
  <c r="AG94" i="9"/>
  <c r="AC94" i="9"/>
  <c r="Z94" i="9"/>
  <c r="W94" i="9"/>
  <c r="T94" i="9"/>
  <c r="Q94" i="9"/>
  <c r="L94" i="9"/>
  <c r="CE94" i="9" s="1"/>
  <c r="CD94" i="9" s="1"/>
  <c r="G94" i="9"/>
  <c r="CF94" i="9" s="1"/>
  <c r="B94" i="9"/>
  <c r="CA93" i="9"/>
  <c r="BX93" i="9"/>
  <c r="BU93" i="9"/>
  <c r="BM93" i="9"/>
  <c r="BJ93" i="9"/>
  <c r="BG93" i="9"/>
  <c r="AX93" i="9"/>
  <c r="AW93" i="9"/>
  <c r="AS93" i="9"/>
  <c r="AP93" i="9"/>
  <c r="AM93" i="9"/>
  <c r="AJ93" i="9"/>
  <c r="AG93" i="9"/>
  <c r="AC93" i="9"/>
  <c r="Z93" i="9"/>
  <c r="W93" i="9"/>
  <c r="T93" i="9"/>
  <c r="Q93" i="9"/>
  <c r="L93" i="9"/>
  <c r="CE93" i="9" s="1"/>
  <c r="G93" i="9"/>
  <c r="CF93" i="9" s="1"/>
  <c r="B93" i="9"/>
  <c r="CA92" i="9"/>
  <c r="BX92" i="9"/>
  <c r="BU92" i="9"/>
  <c r="BM92" i="9"/>
  <c r="BJ92" i="9"/>
  <c r="BG92" i="9"/>
  <c r="AX92" i="9"/>
  <c r="AW92" i="9"/>
  <c r="AS92" i="9"/>
  <c r="AP92" i="9"/>
  <c r="AM92" i="9"/>
  <c r="AJ92" i="9"/>
  <c r="AG92" i="9"/>
  <c r="AC92" i="9"/>
  <c r="Z92" i="9"/>
  <c r="W92" i="9"/>
  <c r="T92" i="9"/>
  <c r="Q92" i="9"/>
  <c r="L92" i="9"/>
  <c r="CE92" i="9" s="1"/>
  <c r="G92" i="9"/>
  <c r="CF92" i="9" s="1"/>
  <c r="B92" i="9"/>
  <c r="CA91" i="9"/>
  <c r="BX91" i="9"/>
  <c r="BU91" i="9"/>
  <c r="BM91" i="9"/>
  <c r="BJ91" i="9"/>
  <c r="BG91" i="9"/>
  <c r="AX91" i="9"/>
  <c r="AW91" i="9"/>
  <c r="AS91" i="9"/>
  <c r="AP91" i="9"/>
  <c r="AM91" i="9"/>
  <c r="AJ91" i="9"/>
  <c r="AG91" i="9"/>
  <c r="AC91" i="9"/>
  <c r="Z91" i="9"/>
  <c r="W91" i="9"/>
  <c r="T91" i="9"/>
  <c r="Q91" i="9"/>
  <c r="L91" i="9"/>
  <c r="CE91" i="9" s="1"/>
  <c r="G91" i="9"/>
  <c r="CF91" i="9" s="1"/>
  <c r="B91" i="9"/>
  <c r="CA90" i="9"/>
  <c r="BX90" i="9"/>
  <c r="BU90" i="9"/>
  <c r="BM90" i="9"/>
  <c r="BJ90" i="9"/>
  <c r="BG90" i="9"/>
  <c r="AX90" i="9"/>
  <c r="AW90" i="9"/>
  <c r="AS90" i="9"/>
  <c r="AP90" i="9"/>
  <c r="AM90" i="9"/>
  <c r="AJ90" i="9"/>
  <c r="AG90" i="9"/>
  <c r="AC90" i="9"/>
  <c r="Z90" i="9"/>
  <c r="W90" i="9"/>
  <c r="T90" i="9"/>
  <c r="Q90" i="9"/>
  <c r="L90" i="9"/>
  <c r="CE90" i="9" s="1"/>
  <c r="G90" i="9"/>
  <c r="CF90" i="9" s="1"/>
  <c r="B90" i="9"/>
  <c r="CA89" i="9"/>
  <c r="BX89" i="9"/>
  <c r="BU89" i="9"/>
  <c r="BM89" i="9"/>
  <c r="BJ89" i="9"/>
  <c r="BG89" i="9"/>
  <c r="AX89" i="9"/>
  <c r="AW89" i="9"/>
  <c r="AS89" i="9"/>
  <c r="AP89" i="9"/>
  <c r="AM89" i="9"/>
  <c r="AJ89" i="9"/>
  <c r="AG89" i="9"/>
  <c r="AC89" i="9"/>
  <c r="Z89" i="9"/>
  <c r="W89" i="9"/>
  <c r="T89" i="9"/>
  <c r="Q89" i="9"/>
  <c r="L89" i="9"/>
  <c r="CE89" i="9" s="1"/>
  <c r="G89" i="9"/>
  <c r="CF89" i="9" s="1"/>
  <c r="B89" i="9"/>
  <c r="CA88" i="9"/>
  <c r="BX88" i="9"/>
  <c r="BU88" i="9"/>
  <c r="BM88" i="9"/>
  <c r="BJ88" i="9"/>
  <c r="BG88" i="9"/>
  <c r="AX88" i="9"/>
  <c r="AW88" i="9"/>
  <c r="AS88" i="9"/>
  <c r="AP88" i="9"/>
  <c r="AM88" i="9"/>
  <c r="AJ88" i="9"/>
  <c r="AG88" i="9"/>
  <c r="AC88" i="9"/>
  <c r="Z88" i="9"/>
  <c r="W88" i="9"/>
  <c r="T88" i="9"/>
  <c r="Q88" i="9"/>
  <c r="N88" i="9"/>
  <c r="N96" i="9" s="1"/>
  <c r="G88" i="9"/>
  <c r="CF88" i="9" s="1"/>
  <c r="B88" i="9"/>
  <c r="CA87" i="9"/>
  <c r="BX87" i="9"/>
  <c r="BU87" i="9"/>
  <c r="BR87" i="9"/>
  <c r="BM87" i="9"/>
  <c r="BJ87" i="9"/>
  <c r="BG87" i="9"/>
  <c r="AX87" i="9"/>
  <c r="AW87" i="9"/>
  <c r="AS87" i="9"/>
  <c r="AP87" i="9"/>
  <c r="AM87" i="9"/>
  <c r="AJ87" i="9"/>
  <c r="AG87" i="9"/>
  <c r="AC87" i="9"/>
  <c r="Z87" i="9"/>
  <c r="W87" i="9"/>
  <c r="T87" i="9"/>
  <c r="Q87" i="9"/>
  <c r="L87" i="9"/>
  <c r="CE87" i="9" s="1"/>
  <c r="G87" i="9"/>
  <c r="CF87" i="9" s="1"/>
  <c r="B87" i="9"/>
  <c r="CA86" i="9"/>
  <c r="BX86" i="9"/>
  <c r="BU86" i="9"/>
  <c r="BM86" i="9"/>
  <c r="BJ86" i="9"/>
  <c r="BG86" i="9"/>
  <c r="AX86" i="9"/>
  <c r="AW86" i="9"/>
  <c r="AS86" i="9"/>
  <c r="AP86" i="9"/>
  <c r="AM86" i="9"/>
  <c r="AJ86" i="9"/>
  <c r="AG86" i="9"/>
  <c r="AC86" i="9"/>
  <c r="Z86" i="9"/>
  <c r="W86" i="9"/>
  <c r="T86" i="9"/>
  <c r="Q86" i="9"/>
  <c r="L86" i="9"/>
  <c r="CE86" i="9" s="1"/>
  <c r="G86" i="9"/>
  <c r="CF86" i="9" s="1"/>
  <c r="B86" i="9"/>
  <c r="CA85" i="9"/>
  <c r="BX85" i="9"/>
  <c r="BU85" i="9"/>
  <c r="BM85" i="9"/>
  <c r="BJ85" i="9"/>
  <c r="BG85" i="9"/>
  <c r="AX85" i="9"/>
  <c r="AW85" i="9"/>
  <c r="AS85" i="9"/>
  <c r="AP85" i="9"/>
  <c r="AM85" i="9"/>
  <c r="AJ85" i="9"/>
  <c r="AG85" i="9"/>
  <c r="AC85" i="9"/>
  <c r="Z85" i="9"/>
  <c r="W85" i="9"/>
  <c r="T85" i="9"/>
  <c r="Q85" i="9"/>
  <c r="L85" i="9"/>
  <c r="CE85" i="9" s="1"/>
  <c r="G85" i="9"/>
  <c r="CF85" i="9" s="1"/>
  <c r="B85" i="9"/>
  <c r="CA84" i="9"/>
  <c r="BX84" i="9"/>
  <c r="BU84" i="9"/>
  <c r="BM84" i="9"/>
  <c r="BJ84" i="9"/>
  <c r="BG84" i="9"/>
  <c r="AX84" i="9"/>
  <c r="AW84" i="9"/>
  <c r="AS84" i="9"/>
  <c r="AP84" i="9"/>
  <c r="AM84" i="9"/>
  <c r="AJ84" i="9"/>
  <c r="AG84" i="9"/>
  <c r="AC84" i="9"/>
  <c r="Z84" i="9"/>
  <c r="W84" i="9"/>
  <c r="T84" i="9"/>
  <c r="Q84" i="9"/>
  <c r="L84" i="9"/>
  <c r="CE84" i="9" s="1"/>
  <c r="G84" i="9"/>
  <c r="CF84" i="9" s="1"/>
  <c r="B84" i="9"/>
  <c r="CE83" i="9"/>
  <c r="CA83" i="9"/>
  <c r="BX83" i="9"/>
  <c r="BU83" i="9"/>
  <c r="BM83" i="9"/>
  <c r="BJ83" i="9"/>
  <c r="BG83" i="9"/>
  <c r="AX83" i="9"/>
  <c r="AW83" i="9"/>
  <c r="AS83" i="9"/>
  <c r="AP83" i="9"/>
  <c r="AM83" i="9"/>
  <c r="AJ83" i="9"/>
  <c r="AG83" i="9"/>
  <c r="AC83" i="9"/>
  <c r="Z83" i="9"/>
  <c r="W83" i="9"/>
  <c r="T83" i="9"/>
  <c r="Q83" i="9"/>
  <c r="L83" i="9"/>
  <c r="G83" i="9"/>
  <c r="CF83" i="9" s="1"/>
  <c r="B83" i="9"/>
  <c r="CA82" i="9"/>
  <c r="BX82" i="9"/>
  <c r="BU82" i="9"/>
  <c r="BM82" i="9"/>
  <c r="BJ82" i="9"/>
  <c r="BG82" i="9"/>
  <c r="AX82" i="9"/>
  <c r="AW82" i="9"/>
  <c r="AS82" i="9"/>
  <c r="AP82" i="9"/>
  <c r="AM82" i="9"/>
  <c r="AJ82" i="9"/>
  <c r="AG82" i="9"/>
  <c r="AC82" i="9"/>
  <c r="Z82" i="9"/>
  <c r="W82" i="9"/>
  <c r="T82" i="9"/>
  <c r="Q82" i="9"/>
  <c r="L82" i="9"/>
  <c r="CE82" i="9" s="1"/>
  <c r="G82" i="9"/>
  <c r="CF82" i="9" s="1"/>
  <c r="B82" i="9"/>
  <c r="CA81" i="9"/>
  <c r="BX81" i="9"/>
  <c r="BU81" i="9"/>
  <c r="BR81" i="9"/>
  <c r="BR96" i="9" s="1"/>
  <c r="BM81" i="9"/>
  <c r="BJ81" i="9"/>
  <c r="BG81" i="9"/>
  <c r="AX81" i="9"/>
  <c r="AW81" i="9"/>
  <c r="AS81" i="9"/>
  <c r="AP81" i="9"/>
  <c r="AM81" i="9"/>
  <c r="AJ81" i="9"/>
  <c r="AG81" i="9"/>
  <c r="AC81" i="9"/>
  <c r="Z81" i="9"/>
  <c r="W81" i="9"/>
  <c r="T81" i="9"/>
  <c r="Q81" i="9"/>
  <c r="L81" i="9"/>
  <c r="CE81" i="9" s="1"/>
  <c r="G81" i="9"/>
  <c r="CF81" i="9" s="1"/>
  <c r="B81" i="9"/>
  <c r="CB80" i="9"/>
  <c r="CA80" i="9" s="1"/>
  <c r="BX80" i="9"/>
  <c r="BU80" i="9"/>
  <c r="BM80" i="9"/>
  <c r="BJ80" i="9"/>
  <c r="BG80" i="9"/>
  <c r="AX80" i="9"/>
  <c r="AV80" i="9" s="1"/>
  <c r="AW80" i="9"/>
  <c r="AS80" i="9"/>
  <c r="AP80" i="9"/>
  <c r="AM80" i="9"/>
  <c r="AJ80" i="9"/>
  <c r="AG80" i="9"/>
  <c r="AC80" i="9"/>
  <c r="Z80" i="9"/>
  <c r="W80" i="9"/>
  <c r="T80" i="9"/>
  <c r="Q80" i="9"/>
  <c r="L80" i="9"/>
  <c r="CE80" i="9" s="1"/>
  <c r="CD80" i="9" s="1"/>
  <c r="G80" i="9"/>
  <c r="CF80" i="9" s="1"/>
  <c r="B80" i="9"/>
  <c r="CA79" i="9"/>
  <c r="BX79" i="9"/>
  <c r="BU79" i="9"/>
  <c r="BM79" i="9"/>
  <c r="BJ79" i="9"/>
  <c r="BG79" i="9"/>
  <c r="AX79" i="9"/>
  <c r="AW79" i="9"/>
  <c r="AS79" i="9"/>
  <c r="AP79" i="9"/>
  <c r="AM79" i="9"/>
  <c r="AJ79" i="9"/>
  <c r="AG79" i="9"/>
  <c r="AC79" i="9"/>
  <c r="Z79" i="9"/>
  <c r="W79" i="9"/>
  <c r="T79" i="9"/>
  <c r="Q79" i="9"/>
  <c r="L79" i="9"/>
  <c r="CE79" i="9" s="1"/>
  <c r="G79" i="9"/>
  <c r="CF79" i="9" s="1"/>
  <c r="B79" i="9"/>
  <c r="CB78" i="9"/>
  <c r="CB96" i="9" s="1"/>
  <c r="CA96" i="9" s="1"/>
  <c r="BX78" i="9"/>
  <c r="BU78" i="9"/>
  <c r="BM78" i="9"/>
  <c r="BJ78" i="9"/>
  <c r="BG78" i="9"/>
  <c r="AX78" i="9"/>
  <c r="AW78" i="9"/>
  <c r="AS78" i="9"/>
  <c r="AP78" i="9"/>
  <c r="AM78" i="9"/>
  <c r="AJ78" i="9"/>
  <c r="AG78" i="9"/>
  <c r="AC78" i="9"/>
  <c r="Z78" i="9"/>
  <c r="W78" i="9"/>
  <c r="T78" i="9"/>
  <c r="Q78" i="9"/>
  <c r="L78" i="9"/>
  <c r="G78" i="9"/>
  <c r="CF78" i="9" s="1"/>
  <c r="B78" i="9"/>
  <c r="CA77" i="9"/>
  <c r="BX77" i="9"/>
  <c r="BU77" i="9"/>
  <c r="BM77" i="9"/>
  <c r="BJ77" i="9"/>
  <c r="BG77" i="9"/>
  <c r="BE77" i="9"/>
  <c r="AY77" i="9"/>
  <c r="AY96" i="9" s="1"/>
  <c r="AX77" i="9"/>
  <c r="AS77" i="9"/>
  <c r="AP77" i="9"/>
  <c r="AM77" i="9"/>
  <c r="AJ77" i="9"/>
  <c r="AG77" i="9"/>
  <c r="AC77" i="9"/>
  <c r="Z77" i="9"/>
  <c r="W77" i="9"/>
  <c r="T77" i="9"/>
  <c r="Q77" i="9"/>
  <c r="L77" i="9"/>
  <c r="G77" i="9"/>
  <c r="CF77" i="9" s="1"/>
  <c r="B77" i="9"/>
  <c r="CA76" i="9"/>
  <c r="BX76" i="9"/>
  <c r="BU76" i="9"/>
  <c r="BM76" i="9"/>
  <c r="BJ76" i="9"/>
  <c r="BG76" i="9"/>
  <c r="AX76" i="9"/>
  <c r="AW76" i="9"/>
  <c r="AS76" i="9"/>
  <c r="AP76" i="9"/>
  <c r="AM76" i="9"/>
  <c r="AJ76" i="9"/>
  <c r="AG76" i="9"/>
  <c r="AE76" i="9"/>
  <c r="AE96" i="9" s="1"/>
  <c r="AD76" i="9"/>
  <c r="AD96" i="9" s="1"/>
  <c r="AC96" i="9" s="1"/>
  <c r="Z76" i="9"/>
  <c r="W76" i="9"/>
  <c r="T76" i="9"/>
  <c r="Q76" i="9"/>
  <c r="L76" i="9"/>
  <c r="G76" i="9"/>
  <c r="CF76" i="9" s="1"/>
  <c r="B76" i="9"/>
  <c r="CA75" i="9"/>
  <c r="BX75" i="9"/>
  <c r="BU75" i="9"/>
  <c r="BM75" i="9"/>
  <c r="BJ75" i="9"/>
  <c r="BG75" i="9"/>
  <c r="AX75" i="9"/>
  <c r="AW75" i="9"/>
  <c r="AS75" i="9"/>
  <c r="AP75" i="9"/>
  <c r="AM75" i="9"/>
  <c r="AJ75" i="9"/>
  <c r="AG75" i="9"/>
  <c r="AC75" i="9"/>
  <c r="Z75" i="9"/>
  <c r="W75" i="9"/>
  <c r="T75" i="9"/>
  <c r="Q75" i="9"/>
  <c r="L75" i="9"/>
  <c r="CE75" i="9" s="1"/>
  <c r="G75" i="9"/>
  <c r="CF75" i="9" s="1"/>
  <c r="B75" i="9"/>
  <c r="CA74" i="9"/>
  <c r="BX74" i="9"/>
  <c r="BU74" i="9"/>
  <c r="BM74" i="9"/>
  <c r="BJ74" i="9"/>
  <c r="BG74" i="9"/>
  <c r="AX74" i="9"/>
  <c r="AW74" i="9"/>
  <c r="AS74" i="9"/>
  <c r="AP74" i="9"/>
  <c r="AM74" i="9"/>
  <c r="AJ74" i="9"/>
  <c r="AG74" i="9"/>
  <c r="AC74" i="9"/>
  <c r="Z74" i="9"/>
  <c r="W74" i="9"/>
  <c r="T74" i="9"/>
  <c r="Q74" i="9"/>
  <c r="L74" i="9"/>
  <c r="CE74" i="9" s="1"/>
  <c r="G74" i="9"/>
  <c r="CF74" i="9" s="1"/>
  <c r="B74" i="9"/>
  <c r="CA73" i="9"/>
  <c r="BY73" i="9"/>
  <c r="BX73" i="9" s="1"/>
  <c r="BU73" i="9"/>
  <c r="BM73" i="9"/>
  <c r="BJ73" i="9"/>
  <c r="BG73" i="9"/>
  <c r="AX73" i="9"/>
  <c r="AW73" i="9"/>
  <c r="AS73" i="9"/>
  <c r="AP73" i="9"/>
  <c r="AM73" i="9"/>
  <c r="AJ73" i="9"/>
  <c r="AG73" i="9"/>
  <c r="AC73" i="9"/>
  <c r="AA73" i="9"/>
  <c r="Z73" i="9" s="1"/>
  <c r="W73" i="9"/>
  <c r="U73" i="9"/>
  <c r="U96" i="9" s="1"/>
  <c r="T96" i="9" s="1"/>
  <c r="Q73" i="9"/>
  <c r="L73" i="9"/>
  <c r="G73" i="9"/>
  <c r="CF73" i="9" s="1"/>
  <c r="E73" i="9"/>
  <c r="CE72" i="9"/>
  <c r="CA72" i="9"/>
  <c r="BX72" i="9"/>
  <c r="BU72" i="9"/>
  <c r="BM72" i="9"/>
  <c r="BJ72" i="9"/>
  <c r="BG72" i="9"/>
  <c r="AX72" i="9"/>
  <c r="AW72" i="9"/>
  <c r="AS72" i="9"/>
  <c r="AP72" i="9"/>
  <c r="AM72" i="9"/>
  <c r="AJ72" i="9"/>
  <c r="AG72" i="9"/>
  <c r="AC72" i="9"/>
  <c r="Z72" i="9"/>
  <c r="W72" i="9"/>
  <c r="T72" i="9"/>
  <c r="Q72" i="9"/>
  <c r="L72" i="9"/>
  <c r="G72" i="9"/>
  <c r="CF72" i="9" s="1"/>
  <c r="B72" i="9"/>
  <c r="CA71" i="9"/>
  <c r="BX71" i="9"/>
  <c r="BU71" i="9"/>
  <c r="BM71" i="9"/>
  <c r="BJ71" i="9"/>
  <c r="BG71" i="9"/>
  <c r="AX71" i="9"/>
  <c r="AV71" i="9" s="1"/>
  <c r="AW71" i="9"/>
  <c r="AS71" i="9"/>
  <c r="AP71" i="9"/>
  <c r="AM71" i="9"/>
  <c r="AJ71" i="9"/>
  <c r="AG71" i="9"/>
  <c r="AC71" i="9"/>
  <c r="Z71" i="9"/>
  <c r="W71" i="9"/>
  <c r="T71" i="9"/>
  <c r="Q71" i="9"/>
  <c r="L71" i="9"/>
  <c r="CE71" i="9" s="1"/>
  <c r="K71" i="9"/>
  <c r="K96" i="9" s="1"/>
  <c r="B71" i="9"/>
  <c r="CA70" i="9"/>
  <c r="BX70" i="9"/>
  <c r="BU70" i="9"/>
  <c r="BM70" i="9"/>
  <c r="BJ70" i="9"/>
  <c r="BG70" i="9"/>
  <c r="AX70" i="9"/>
  <c r="AW70" i="9"/>
  <c r="AS70" i="9"/>
  <c r="AP70" i="9"/>
  <c r="AM70" i="9"/>
  <c r="AJ70" i="9"/>
  <c r="AG70" i="9"/>
  <c r="AC70" i="9"/>
  <c r="AA70" i="9"/>
  <c r="Z70" i="9" s="1"/>
  <c r="W70" i="9"/>
  <c r="T70" i="9"/>
  <c r="Q70" i="9"/>
  <c r="P70" i="9"/>
  <c r="L70" i="9" s="1"/>
  <c r="G70" i="9"/>
  <c r="CF70" i="9" s="1"/>
  <c r="B70" i="9"/>
  <c r="CA69" i="9"/>
  <c r="BX69" i="9"/>
  <c r="BU69" i="9"/>
  <c r="BM69" i="9"/>
  <c r="BJ69" i="9"/>
  <c r="BG69" i="9"/>
  <c r="AX69" i="9"/>
  <c r="AW69" i="9"/>
  <c r="AS69" i="9"/>
  <c r="AQ69" i="9"/>
  <c r="AP69" i="9" s="1"/>
  <c r="AM69" i="9"/>
  <c r="AJ69" i="9"/>
  <c r="AG69" i="9"/>
  <c r="AC69" i="9"/>
  <c r="AA69" i="9"/>
  <c r="Z69" i="9" s="1"/>
  <c r="W69" i="9"/>
  <c r="T69" i="9"/>
  <c r="Q69" i="9"/>
  <c r="L69" i="9"/>
  <c r="G69" i="9"/>
  <c r="CF69" i="9" s="1"/>
  <c r="B69" i="9"/>
  <c r="CA68" i="9"/>
  <c r="BX68" i="9"/>
  <c r="BU68" i="9"/>
  <c r="BM68" i="9"/>
  <c r="BJ68" i="9"/>
  <c r="BG68" i="9"/>
  <c r="AX68" i="9"/>
  <c r="AW68" i="9"/>
  <c r="AS68" i="9"/>
  <c r="AP68" i="9"/>
  <c r="AM68" i="9"/>
  <c r="AJ68" i="9"/>
  <c r="AG68" i="9"/>
  <c r="AC68" i="9"/>
  <c r="Z68" i="9"/>
  <c r="W68" i="9"/>
  <c r="T68" i="9"/>
  <c r="Q68" i="9"/>
  <c r="L68" i="9"/>
  <c r="CE68" i="9" s="1"/>
  <c r="G68" i="9"/>
  <c r="CF68" i="9" s="1"/>
  <c r="B68" i="9"/>
  <c r="CE67" i="9"/>
  <c r="CA67" i="9"/>
  <c r="BX67" i="9"/>
  <c r="BU67" i="9"/>
  <c r="BM67" i="9"/>
  <c r="BJ67" i="9"/>
  <c r="BG67" i="9"/>
  <c r="AX67" i="9"/>
  <c r="AW67" i="9"/>
  <c r="AS67" i="9"/>
  <c r="AP67" i="9"/>
  <c r="AM67" i="9"/>
  <c r="AJ67" i="9"/>
  <c r="AG67" i="9"/>
  <c r="AC67" i="9"/>
  <c r="Z67" i="9"/>
  <c r="W67" i="9"/>
  <c r="T67" i="9"/>
  <c r="Q67" i="9"/>
  <c r="L67" i="9"/>
  <c r="G67" i="9"/>
  <c r="CF67" i="9" s="1"/>
  <c r="B67" i="9"/>
  <c r="CA66" i="9"/>
  <c r="BX66" i="9"/>
  <c r="BU66" i="9"/>
  <c r="BM66" i="9"/>
  <c r="BJ66" i="9"/>
  <c r="BG66" i="9"/>
  <c r="BE66" i="9"/>
  <c r="AW66" i="9" s="1"/>
  <c r="AX66" i="9"/>
  <c r="AS66" i="9"/>
  <c r="AP66" i="9"/>
  <c r="AM66" i="9"/>
  <c r="AJ66" i="9"/>
  <c r="AG66" i="9"/>
  <c r="AC66" i="9"/>
  <c r="Z66" i="9"/>
  <c r="W66" i="9"/>
  <c r="T66" i="9"/>
  <c r="Q66" i="9"/>
  <c r="P66" i="9"/>
  <c r="L66" i="9" s="1"/>
  <c r="G66" i="9"/>
  <c r="CF66" i="9" s="1"/>
  <c r="B66" i="9"/>
  <c r="CA65" i="9"/>
  <c r="BX65" i="9"/>
  <c r="BU65" i="9"/>
  <c r="BM65" i="9"/>
  <c r="BJ65" i="9"/>
  <c r="BG65" i="9"/>
  <c r="AX65" i="9"/>
  <c r="AW65" i="9"/>
  <c r="AS65" i="9"/>
  <c r="AP65" i="9"/>
  <c r="AM65" i="9"/>
  <c r="AJ65" i="9"/>
  <c r="AG65" i="9"/>
  <c r="AC65" i="9"/>
  <c r="Z65" i="9"/>
  <c r="W65" i="9"/>
  <c r="T65" i="9"/>
  <c r="Q65" i="9"/>
  <c r="L65" i="9"/>
  <c r="CE65" i="9" s="1"/>
  <c r="G65" i="9"/>
  <c r="CF65" i="9" s="1"/>
  <c r="B65" i="9"/>
  <c r="CA64" i="9"/>
  <c r="BX64" i="9"/>
  <c r="BU64" i="9"/>
  <c r="BM64" i="9"/>
  <c r="BJ64" i="9"/>
  <c r="BG64" i="9"/>
  <c r="AX64" i="9"/>
  <c r="AW64" i="9"/>
  <c r="AS64" i="9"/>
  <c r="AP64" i="9"/>
  <c r="AM64" i="9"/>
  <c r="AJ64" i="9"/>
  <c r="AG64" i="9"/>
  <c r="AC64" i="9"/>
  <c r="Z64" i="9"/>
  <c r="W64" i="9"/>
  <c r="T64" i="9"/>
  <c r="Q64" i="9"/>
  <c r="L64" i="9"/>
  <c r="CE64" i="9" s="1"/>
  <c r="G64" i="9"/>
  <c r="CF64" i="9" s="1"/>
  <c r="B64" i="9"/>
  <c r="CA63" i="9"/>
  <c r="BX63" i="9"/>
  <c r="BU63" i="9"/>
  <c r="BM63" i="9"/>
  <c r="BJ63" i="9"/>
  <c r="BG63" i="9"/>
  <c r="AX63" i="9"/>
  <c r="AW63" i="9"/>
  <c r="AS63" i="9"/>
  <c r="AP63" i="9"/>
  <c r="AM63" i="9"/>
  <c r="AJ63" i="9"/>
  <c r="AG63" i="9"/>
  <c r="AC63" i="9"/>
  <c r="Z63" i="9"/>
  <c r="W63" i="9"/>
  <c r="T63" i="9"/>
  <c r="Q63" i="9"/>
  <c r="L63" i="9"/>
  <c r="CE63" i="9" s="1"/>
  <c r="G63" i="9"/>
  <c r="CF63" i="9" s="1"/>
  <c r="B63" i="9"/>
  <c r="CF62" i="9"/>
  <c r="CA62" i="9"/>
  <c r="BX62" i="9"/>
  <c r="BU62" i="9"/>
  <c r="BP62" i="9"/>
  <c r="BM62" i="9" s="1"/>
  <c r="BN62" i="9"/>
  <c r="BN96" i="9" s="1"/>
  <c r="BJ62" i="9"/>
  <c r="BG62" i="9"/>
  <c r="AX62" i="9"/>
  <c r="AW62" i="9"/>
  <c r="AS62" i="9"/>
  <c r="AP62" i="9"/>
  <c r="AM62" i="9"/>
  <c r="AJ62" i="9"/>
  <c r="AH62" i="9"/>
  <c r="AH96" i="9" s="1"/>
  <c r="AG96" i="9" s="1"/>
  <c r="AG62" i="9"/>
  <c r="AC62" i="9"/>
  <c r="AA62" i="9"/>
  <c r="W62" i="9"/>
  <c r="T62" i="9"/>
  <c r="Q62" i="9"/>
  <c r="L62" i="9"/>
  <c r="G62" i="9"/>
  <c r="B62" i="9"/>
  <c r="CA61" i="9"/>
  <c r="BX61" i="9"/>
  <c r="BU61" i="9"/>
  <c r="BM61" i="9"/>
  <c r="BJ61" i="9"/>
  <c r="BG61" i="9"/>
  <c r="AX61" i="9"/>
  <c r="AW61" i="9"/>
  <c r="AS61" i="9"/>
  <c r="AP61" i="9"/>
  <c r="AM61" i="9"/>
  <c r="AJ61" i="9"/>
  <c r="AG61" i="9"/>
  <c r="AC61" i="9"/>
  <c r="Z61" i="9"/>
  <c r="W61" i="9"/>
  <c r="T61" i="9"/>
  <c r="Q61" i="9"/>
  <c r="L61" i="9"/>
  <c r="CE61" i="9" s="1"/>
  <c r="G61" i="9"/>
  <c r="CF61" i="9" s="1"/>
  <c r="B61" i="9"/>
  <c r="CA60" i="9"/>
  <c r="BX60" i="9"/>
  <c r="BU60" i="9"/>
  <c r="BM60" i="9"/>
  <c r="BJ60" i="9"/>
  <c r="BG60" i="9"/>
  <c r="AX60" i="9"/>
  <c r="AW60" i="9"/>
  <c r="AS60" i="9"/>
  <c r="AP60" i="9"/>
  <c r="AM60" i="9"/>
  <c r="AJ60" i="9"/>
  <c r="AG60" i="9"/>
  <c r="AC60" i="9"/>
  <c r="Z60" i="9"/>
  <c r="W60" i="9"/>
  <c r="T60" i="9"/>
  <c r="Q60" i="9"/>
  <c r="L60" i="9"/>
  <c r="CE60" i="9" s="1"/>
  <c r="G60" i="9"/>
  <c r="CF60" i="9" s="1"/>
  <c r="B60" i="9"/>
  <c r="CA59" i="9"/>
  <c r="BX59" i="9"/>
  <c r="BU59" i="9"/>
  <c r="BM59" i="9"/>
  <c r="BJ59" i="9"/>
  <c r="BG59" i="9"/>
  <c r="AX59" i="9"/>
  <c r="AW59" i="9"/>
  <c r="AS59" i="9"/>
  <c r="AP59" i="9"/>
  <c r="AM59" i="9"/>
  <c r="AJ59" i="9"/>
  <c r="AG59" i="9"/>
  <c r="AC59" i="9"/>
  <c r="Z59" i="9"/>
  <c r="W59" i="9"/>
  <c r="T59" i="9"/>
  <c r="Q59" i="9"/>
  <c r="L59" i="9"/>
  <c r="CE59" i="9" s="1"/>
  <c r="CD59" i="9" s="1"/>
  <c r="G59" i="9"/>
  <c r="CF59" i="9" s="1"/>
  <c r="B59" i="9"/>
  <c r="CA58" i="9"/>
  <c r="BX58" i="9"/>
  <c r="BU58" i="9"/>
  <c r="BM58" i="9"/>
  <c r="BJ58" i="9"/>
  <c r="BG58" i="9"/>
  <c r="AX58" i="9"/>
  <c r="AW58" i="9"/>
  <c r="AS58" i="9"/>
  <c r="AQ58" i="9"/>
  <c r="AQ96" i="9" s="1"/>
  <c r="AP96" i="9" s="1"/>
  <c r="AM58" i="9"/>
  <c r="AJ58" i="9"/>
  <c r="AG58" i="9"/>
  <c r="AC58" i="9"/>
  <c r="Z58" i="9"/>
  <c r="W58" i="9"/>
  <c r="T58" i="9"/>
  <c r="Q58" i="9"/>
  <c r="M58" i="9"/>
  <c r="M96" i="9" s="1"/>
  <c r="L58" i="9"/>
  <c r="G58" i="9"/>
  <c r="CF58" i="9" s="1"/>
  <c r="B58" i="9"/>
  <c r="CA57" i="9"/>
  <c r="BX57" i="9"/>
  <c r="BU57" i="9"/>
  <c r="BM57" i="9"/>
  <c r="BJ57" i="9"/>
  <c r="BG57" i="9"/>
  <c r="AX57" i="9"/>
  <c r="AW57" i="9"/>
  <c r="AS57" i="9"/>
  <c r="AP57" i="9"/>
  <c r="AM57" i="9"/>
  <c r="AJ57" i="9"/>
  <c r="AG57" i="9"/>
  <c r="AC57" i="9"/>
  <c r="Z57" i="9"/>
  <c r="W57" i="9"/>
  <c r="T57" i="9"/>
  <c r="Q57" i="9"/>
  <c r="P57" i="9"/>
  <c r="L57" i="9" s="1"/>
  <c r="CE57" i="9" s="1"/>
  <c r="G57" i="9"/>
  <c r="CF57" i="9" s="1"/>
  <c r="B57" i="9"/>
  <c r="CA56" i="9"/>
  <c r="BX56" i="9"/>
  <c r="BU56" i="9"/>
  <c r="BM56" i="9"/>
  <c r="BJ56" i="9"/>
  <c r="BG56" i="9"/>
  <c r="BE56" i="9"/>
  <c r="AX56" i="9"/>
  <c r="AW56" i="9"/>
  <c r="AS56" i="9"/>
  <c r="AP56" i="9"/>
  <c r="AM56" i="9"/>
  <c r="AJ56" i="9"/>
  <c r="AG56" i="9"/>
  <c r="AC56" i="9"/>
  <c r="Z56" i="9"/>
  <c r="W56" i="9"/>
  <c r="T56" i="9"/>
  <c r="Q56" i="9"/>
  <c r="L56" i="9"/>
  <c r="CE56" i="9" s="1"/>
  <c r="G56" i="9"/>
  <c r="CF56" i="9" s="1"/>
  <c r="B56" i="9"/>
  <c r="CA55" i="9"/>
  <c r="BX55" i="9"/>
  <c r="BU55" i="9"/>
  <c r="BM55" i="9"/>
  <c r="BJ55" i="9"/>
  <c r="BG55" i="9"/>
  <c r="AX55" i="9"/>
  <c r="AW55" i="9"/>
  <c r="AS55" i="9"/>
  <c r="AP55" i="9"/>
  <c r="AM55" i="9"/>
  <c r="AJ55" i="9"/>
  <c r="AG55" i="9"/>
  <c r="AC55" i="9"/>
  <c r="Z55" i="9"/>
  <c r="W55" i="9"/>
  <c r="T55" i="9"/>
  <c r="Q55" i="9"/>
  <c r="L55" i="9"/>
  <c r="CE55" i="9" s="1"/>
  <c r="G55" i="9"/>
  <c r="CF55" i="9" s="1"/>
  <c r="B55" i="9"/>
  <c r="CE54" i="9"/>
  <c r="CA54" i="9"/>
  <c r="BX54" i="9"/>
  <c r="BU54" i="9"/>
  <c r="BM54" i="9"/>
  <c r="BJ54" i="9"/>
  <c r="BG54" i="9"/>
  <c r="AX54" i="9"/>
  <c r="AW54" i="9"/>
  <c r="AS54" i="9"/>
  <c r="AP54" i="9"/>
  <c r="AM54" i="9"/>
  <c r="AJ54" i="9"/>
  <c r="AG54" i="9"/>
  <c r="AC54" i="9"/>
  <c r="Z54" i="9"/>
  <c r="W54" i="9"/>
  <c r="T54" i="9"/>
  <c r="Q54" i="9"/>
  <c r="L54" i="9"/>
  <c r="G54" i="9"/>
  <c r="CF54" i="9" s="1"/>
  <c r="B54" i="9"/>
  <c r="CA53" i="9"/>
  <c r="BX53" i="9"/>
  <c r="BU53" i="9"/>
  <c r="BM53" i="9"/>
  <c r="BJ53" i="9"/>
  <c r="BG53" i="9"/>
  <c r="AX53" i="9"/>
  <c r="AW53" i="9"/>
  <c r="AS53" i="9"/>
  <c r="AP53" i="9"/>
  <c r="AM53" i="9"/>
  <c r="AJ53" i="9"/>
  <c r="AG53" i="9"/>
  <c r="AC53" i="9"/>
  <c r="Z53" i="9"/>
  <c r="W53" i="9"/>
  <c r="T53" i="9"/>
  <c r="Q53" i="9"/>
  <c r="L53" i="9"/>
  <c r="CE53" i="9" s="1"/>
  <c r="G53" i="9"/>
  <c r="CF53" i="9" s="1"/>
  <c r="B53" i="9"/>
  <c r="CA52" i="9"/>
  <c r="BX52" i="9"/>
  <c r="BU52" i="9"/>
  <c r="BM52" i="9"/>
  <c r="BJ52" i="9"/>
  <c r="BG52" i="9"/>
  <c r="AX52" i="9"/>
  <c r="AW52" i="9"/>
  <c r="AS52" i="9"/>
  <c r="AP52" i="9"/>
  <c r="AM52" i="9"/>
  <c r="AJ52" i="9"/>
  <c r="AG52" i="9"/>
  <c r="AC52" i="9"/>
  <c r="Z52" i="9"/>
  <c r="W52" i="9"/>
  <c r="T52" i="9"/>
  <c r="Q52" i="9"/>
  <c r="L52" i="9"/>
  <c r="CE52" i="9" s="1"/>
  <c r="G52" i="9"/>
  <c r="CF52" i="9" s="1"/>
  <c r="B52" i="9"/>
  <c r="CA51" i="9"/>
  <c r="BX51" i="9"/>
  <c r="BU51" i="9"/>
  <c r="BM51" i="9"/>
  <c r="BJ51" i="9"/>
  <c r="BG51" i="9"/>
  <c r="AX51" i="9"/>
  <c r="AW51" i="9"/>
  <c r="AS51" i="9"/>
  <c r="AP51" i="9"/>
  <c r="AM51" i="9"/>
  <c r="AJ51" i="9"/>
  <c r="AG51" i="9"/>
  <c r="AC51" i="9"/>
  <c r="Z51" i="9"/>
  <c r="W51" i="9"/>
  <c r="T51" i="9"/>
  <c r="Q51" i="9"/>
  <c r="L51" i="9"/>
  <c r="CE51" i="9" s="1"/>
  <c r="G51" i="9"/>
  <c r="CF51" i="9" s="1"/>
  <c r="B51" i="9"/>
  <c r="CA50" i="9"/>
  <c r="BX50" i="9"/>
  <c r="BU50" i="9"/>
  <c r="BM50" i="9"/>
  <c r="BJ50" i="9"/>
  <c r="BG50" i="9"/>
  <c r="AX50" i="9"/>
  <c r="AW50" i="9"/>
  <c r="AS50" i="9"/>
  <c r="AP50" i="9"/>
  <c r="AM50" i="9"/>
  <c r="AJ50" i="9"/>
  <c r="AG50" i="9"/>
  <c r="AC50" i="9"/>
  <c r="Z50" i="9"/>
  <c r="W50" i="9"/>
  <c r="T50" i="9"/>
  <c r="Q50" i="9"/>
  <c r="L50" i="9"/>
  <c r="CE50" i="9" s="1"/>
  <c r="G50" i="9"/>
  <c r="CF50" i="9" s="1"/>
  <c r="B50" i="9"/>
  <c r="CA49" i="9"/>
  <c r="BX49" i="9"/>
  <c r="BU49" i="9"/>
  <c r="BM49" i="9"/>
  <c r="BJ49" i="9"/>
  <c r="BG49" i="9"/>
  <c r="AX49" i="9"/>
  <c r="AW49" i="9"/>
  <c r="AS49" i="9"/>
  <c r="AP49" i="9"/>
  <c r="AM49" i="9"/>
  <c r="AJ49" i="9"/>
  <c r="AG49" i="9"/>
  <c r="AC49" i="9"/>
  <c r="Z49" i="9"/>
  <c r="W49" i="9"/>
  <c r="T49" i="9"/>
  <c r="Q49" i="9"/>
  <c r="L49" i="9"/>
  <c r="CE49" i="9" s="1"/>
  <c r="G49" i="9"/>
  <c r="CF49" i="9" s="1"/>
  <c r="B49" i="9"/>
  <c r="CA48" i="9"/>
  <c r="BX48" i="9"/>
  <c r="BU48" i="9"/>
  <c r="BM48" i="9"/>
  <c r="BJ48" i="9"/>
  <c r="BG48" i="9"/>
  <c r="AX48" i="9"/>
  <c r="AW48" i="9"/>
  <c r="AS48" i="9"/>
  <c r="AP48" i="9"/>
  <c r="AM48" i="9"/>
  <c r="AJ48" i="9"/>
  <c r="AG48" i="9"/>
  <c r="AC48" i="9"/>
  <c r="Z48" i="9"/>
  <c r="W48" i="9"/>
  <c r="T48" i="9"/>
  <c r="Q48" i="9"/>
  <c r="L48" i="9"/>
  <c r="CE48" i="9" s="1"/>
  <c r="G48" i="9"/>
  <c r="CF48" i="9" s="1"/>
  <c r="B48" i="9"/>
  <c r="CA47" i="9"/>
  <c r="BX47" i="9"/>
  <c r="BU47" i="9"/>
  <c r="BM47" i="9"/>
  <c r="BJ47" i="9"/>
  <c r="BG47" i="9"/>
  <c r="AX47" i="9"/>
  <c r="AW47" i="9"/>
  <c r="AS47" i="9"/>
  <c r="AP47" i="9"/>
  <c r="AM47" i="9"/>
  <c r="AJ47" i="9"/>
  <c r="AG47" i="9"/>
  <c r="AC47" i="9"/>
  <c r="Z47" i="9"/>
  <c r="W47" i="9"/>
  <c r="T47" i="9"/>
  <c r="Q47" i="9"/>
  <c r="L47" i="9"/>
  <c r="CE47" i="9" s="1"/>
  <c r="G47" i="9"/>
  <c r="CF47" i="9" s="1"/>
  <c r="B47" i="9"/>
  <c r="CA46" i="9"/>
  <c r="BX46" i="9"/>
  <c r="BU46" i="9"/>
  <c r="BM46" i="9"/>
  <c r="BJ46" i="9"/>
  <c r="BG46" i="9"/>
  <c r="AX46" i="9"/>
  <c r="AW46" i="9"/>
  <c r="AS46" i="9"/>
  <c r="AP46" i="9"/>
  <c r="AM46" i="9"/>
  <c r="AJ46" i="9"/>
  <c r="AG46" i="9"/>
  <c r="AC46" i="9"/>
  <c r="Z46" i="9"/>
  <c r="W46" i="9"/>
  <c r="T46" i="9"/>
  <c r="Q46" i="9"/>
  <c r="L46" i="9"/>
  <c r="CE46" i="9" s="1"/>
  <c r="G46" i="9"/>
  <c r="CF46" i="9" s="1"/>
  <c r="B46" i="9"/>
  <c r="CA45" i="9"/>
  <c r="BX45" i="9"/>
  <c r="BU45" i="9"/>
  <c r="BM45" i="9"/>
  <c r="BJ45" i="9"/>
  <c r="BG45" i="9"/>
  <c r="AX45" i="9"/>
  <c r="AW45" i="9"/>
  <c r="AS45" i="9"/>
  <c r="AP45" i="9"/>
  <c r="AM45" i="9"/>
  <c r="AJ45" i="9"/>
  <c r="AG45" i="9"/>
  <c r="AC45" i="9"/>
  <c r="Z45" i="9"/>
  <c r="W45" i="9"/>
  <c r="T45" i="9"/>
  <c r="Q45" i="9"/>
  <c r="L45" i="9"/>
  <c r="CE45" i="9" s="1"/>
  <c r="G45" i="9"/>
  <c r="CF45" i="9" s="1"/>
  <c r="B45" i="9"/>
  <c r="CA44" i="9"/>
  <c r="BX44" i="9"/>
  <c r="BU44" i="9"/>
  <c r="BM44" i="9"/>
  <c r="BJ44" i="9"/>
  <c r="BG44" i="9"/>
  <c r="AX44" i="9"/>
  <c r="AW44" i="9"/>
  <c r="AS44" i="9"/>
  <c r="AP44" i="9"/>
  <c r="AM44" i="9"/>
  <c r="AJ44" i="9"/>
  <c r="AG44" i="9"/>
  <c r="AC44" i="9"/>
  <c r="Z44" i="9"/>
  <c r="W44" i="9"/>
  <c r="T44" i="9"/>
  <c r="Q44" i="9"/>
  <c r="L44" i="9"/>
  <c r="CE44" i="9" s="1"/>
  <c r="G44" i="9"/>
  <c r="CF44" i="9" s="1"/>
  <c r="B44" i="9"/>
  <c r="CA43" i="9"/>
  <c r="BX43" i="9"/>
  <c r="BU43" i="9"/>
  <c r="BM43" i="9"/>
  <c r="BJ43" i="9"/>
  <c r="BG43" i="9"/>
  <c r="AX43" i="9"/>
  <c r="AV43" i="9" s="1"/>
  <c r="AW43" i="9"/>
  <c r="AS43" i="9"/>
  <c r="AP43" i="9"/>
  <c r="AM43" i="9"/>
  <c r="AJ43" i="9"/>
  <c r="AG43" i="9"/>
  <c r="AC43" i="9"/>
  <c r="Z43" i="9"/>
  <c r="W43" i="9"/>
  <c r="T43" i="9"/>
  <c r="Q43" i="9"/>
  <c r="L43" i="9"/>
  <c r="CE43" i="9" s="1"/>
  <c r="G43" i="9"/>
  <c r="CF43" i="9" s="1"/>
  <c r="B43" i="9"/>
  <c r="CA42" i="9"/>
  <c r="BX42" i="9"/>
  <c r="BU42" i="9"/>
  <c r="BM42" i="9"/>
  <c r="BJ42" i="9"/>
  <c r="BG42" i="9"/>
  <c r="AX42" i="9"/>
  <c r="AW42" i="9"/>
  <c r="AS42" i="9"/>
  <c r="AP42" i="9"/>
  <c r="AM42" i="9"/>
  <c r="AJ42" i="9"/>
  <c r="AG42" i="9"/>
  <c r="AC42" i="9"/>
  <c r="Z42" i="9"/>
  <c r="W42" i="9"/>
  <c r="T42" i="9"/>
  <c r="Q42" i="9"/>
  <c r="L42" i="9"/>
  <c r="CE42" i="9" s="1"/>
  <c r="G42" i="9"/>
  <c r="CF42" i="9" s="1"/>
  <c r="B42" i="9"/>
  <c r="CA41" i="9"/>
  <c r="BX41" i="9"/>
  <c r="BU41" i="9"/>
  <c r="BM41" i="9"/>
  <c r="BJ41" i="9"/>
  <c r="BG41" i="9"/>
  <c r="AX41" i="9"/>
  <c r="AW41" i="9"/>
  <c r="AS41" i="9"/>
  <c r="AP41" i="9"/>
  <c r="AM41" i="9"/>
  <c r="AJ41" i="9"/>
  <c r="AG41" i="9"/>
  <c r="AC41" i="9"/>
  <c r="Z41" i="9"/>
  <c r="W41" i="9"/>
  <c r="T41" i="9"/>
  <c r="Q41" i="9"/>
  <c r="L41" i="9"/>
  <c r="CE41" i="9" s="1"/>
  <c r="G41" i="9"/>
  <c r="CF41" i="9" s="1"/>
  <c r="B41" i="9"/>
  <c r="CA40" i="9"/>
  <c r="BX40" i="9"/>
  <c r="BU40" i="9"/>
  <c r="BM40" i="9"/>
  <c r="BJ40" i="9"/>
  <c r="BG40" i="9"/>
  <c r="AX40" i="9"/>
  <c r="AW40" i="9"/>
  <c r="AS40" i="9"/>
  <c r="AP40" i="9"/>
  <c r="AM40" i="9"/>
  <c r="AJ40" i="9"/>
  <c r="AG40" i="9"/>
  <c r="AC40" i="9"/>
  <c r="Z40" i="9"/>
  <c r="W40" i="9"/>
  <c r="T40" i="9"/>
  <c r="Q40" i="9"/>
  <c r="L40" i="9"/>
  <c r="CE40" i="9" s="1"/>
  <c r="G40" i="9"/>
  <c r="CF40" i="9" s="1"/>
  <c r="B40" i="9"/>
  <c r="CA39" i="9"/>
  <c r="BX39" i="9"/>
  <c r="BU39" i="9"/>
  <c r="BM39" i="9"/>
  <c r="BJ39" i="9"/>
  <c r="BG39" i="9"/>
  <c r="AX39" i="9"/>
  <c r="AV39" i="9" s="1"/>
  <c r="AW39" i="9"/>
  <c r="AS39" i="9"/>
  <c r="AP39" i="9"/>
  <c r="AM39" i="9"/>
  <c r="AJ39" i="9"/>
  <c r="AG39" i="9"/>
  <c r="AC39" i="9"/>
  <c r="Z39" i="9"/>
  <c r="W39" i="9"/>
  <c r="T39" i="9"/>
  <c r="Q39" i="9"/>
  <c r="L39" i="9"/>
  <c r="CE39" i="9" s="1"/>
  <c r="G39" i="9"/>
  <c r="CF39" i="9" s="1"/>
  <c r="B39" i="9"/>
  <c r="CE38" i="9"/>
  <c r="CA38" i="9"/>
  <c r="BX38" i="9"/>
  <c r="BU38" i="9"/>
  <c r="BM38" i="9"/>
  <c r="BJ38" i="9"/>
  <c r="BG38" i="9"/>
  <c r="AX38" i="9"/>
  <c r="AW38" i="9"/>
  <c r="AS38" i="9"/>
  <c r="AP38" i="9"/>
  <c r="AM38" i="9"/>
  <c r="AJ38" i="9"/>
  <c r="AG38" i="9"/>
  <c r="AC38" i="9"/>
  <c r="Z38" i="9"/>
  <c r="W38" i="9"/>
  <c r="T38" i="9"/>
  <c r="Q38" i="9"/>
  <c r="L38" i="9"/>
  <c r="G38" i="9"/>
  <c r="CF38" i="9" s="1"/>
  <c r="B38" i="9"/>
  <c r="CA37" i="9"/>
  <c r="BX37" i="9"/>
  <c r="BU37" i="9"/>
  <c r="BM37" i="9"/>
  <c r="BJ37" i="9"/>
  <c r="BG37" i="9"/>
  <c r="AX37" i="9"/>
  <c r="AV37" i="9" s="1"/>
  <c r="AW37" i="9"/>
  <c r="AS37" i="9"/>
  <c r="AP37" i="9"/>
  <c r="AM37" i="9"/>
  <c r="AJ37" i="9"/>
  <c r="AG37" i="9"/>
  <c r="AC37" i="9"/>
  <c r="Z37" i="9"/>
  <c r="W37" i="9"/>
  <c r="T37" i="9"/>
  <c r="Q37" i="9"/>
  <c r="L37" i="9"/>
  <c r="CE37" i="9" s="1"/>
  <c r="G37" i="9"/>
  <c r="CF37" i="9" s="1"/>
  <c r="B37" i="9"/>
  <c r="CA36" i="9"/>
  <c r="BX36" i="9"/>
  <c r="BU36" i="9"/>
  <c r="BM36" i="9"/>
  <c r="BJ36" i="9"/>
  <c r="BG36" i="9"/>
  <c r="AX36" i="9"/>
  <c r="AW36" i="9"/>
  <c r="AS36" i="9"/>
  <c r="AP36" i="9"/>
  <c r="AM36" i="9"/>
  <c r="AJ36" i="9"/>
  <c r="AG36" i="9"/>
  <c r="AC36" i="9"/>
  <c r="Z36" i="9"/>
  <c r="W36" i="9"/>
  <c r="T36" i="9"/>
  <c r="Q36" i="9"/>
  <c r="L36" i="9"/>
  <c r="CE36" i="9" s="1"/>
  <c r="G36" i="9"/>
  <c r="CF36" i="9" s="1"/>
  <c r="B36" i="9"/>
  <c r="CA35" i="9"/>
  <c r="BX35" i="9"/>
  <c r="BU35" i="9"/>
  <c r="BM35" i="9"/>
  <c r="BJ35" i="9"/>
  <c r="BG35" i="9"/>
  <c r="AX35" i="9"/>
  <c r="AW35" i="9"/>
  <c r="AV35" i="9"/>
  <c r="AS35" i="9"/>
  <c r="AP35" i="9"/>
  <c r="AM35" i="9"/>
  <c r="AJ35" i="9"/>
  <c r="AG35" i="9"/>
  <c r="AC35" i="9"/>
  <c r="Z35" i="9"/>
  <c r="W35" i="9"/>
  <c r="T35" i="9"/>
  <c r="Q35" i="9"/>
  <c r="L35" i="9"/>
  <c r="CE35" i="9" s="1"/>
  <c r="G35" i="9"/>
  <c r="CF35" i="9" s="1"/>
  <c r="B35" i="9"/>
  <c r="CA34" i="9"/>
  <c r="BX34" i="9"/>
  <c r="BU34" i="9"/>
  <c r="BM34" i="9"/>
  <c r="BJ34" i="9"/>
  <c r="BG34" i="9"/>
  <c r="AX34" i="9"/>
  <c r="AW34" i="9"/>
  <c r="AS34" i="9"/>
  <c r="AP34" i="9"/>
  <c r="AM34" i="9"/>
  <c r="AJ34" i="9"/>
  <c r="AG34" i="9"/>
  <c r="AC34" i="9"/>
  <c r="Z34" i="9"/>
  <c r="W34" i="9"/>
  <c r="T34" i="9"/>
  <c r="Q34" i="9"/>
  <c r="L34" i="9"/>
  <c r="CE34" i="9" s="1"/>
  <c r="G34" i="9"/>
  <c r="CF34" i="9" s="1"/>
  <c r="B34" i="9"/>
  <c r="CA33" i="9"/>
  <c r="BX33" i="9"/>
  <c r="BU33" i="9"/>
  <c r="BP33" i="9"/>
  <c r="BM33" i="9" s="1"/>
  <c r="BJ33" i="9"/>
  <c r="BG33" i="9"/>
  <c r="AX33" i="9"/>
  <c r="AW33" i="9"/>
  <c r="AS33" i="9"/>
  <c r="AP33" i="9"/>
  <c r="AM33" i="9"/>
  <c r="AJ33" i="9"/>
  <c r="AG33" i="9"/>
  <c r="AC33" i="9"/>
  <c r="Z33" i="9"/>
  <c r="W33" i="9"/>
  <c r="T33" i="9"/>
  <c r="Q33" i="9"/>
  <c r="P33" i="9"/>
  <c r="L33" i="9" s="1"/>
  <c r="CE33" i="9" s="1"/>
  <c r="G33" i="9"/>
  <c r="CF33" i="9" s="1"/>
  <c r="B33" i="9"/>
  <c r="CA32" i="9"/>
  <c r="BX32" i="9"/>
  <c r="BU32" i="9"/>
  <c r="BM32" i="9"/>
  <c r="BJ32" i="9"/>
  <c r="BG32" i="9"/>
  <c r="AX32" i="9"/>
  <c r="AW32" i="9"/>
  <c r="AS32" i="9"/>
  <c r="AP32" i="9"/>
  <c r="AM32" i="9"/>
  <c r="AJ32" i="9"/>
  <c r="AG32" i="9"/>
  <c r="AC32" i="9"/>
  <c r="Z32" i="9"/>
  <c r="W32" i="9"/>
  <c r="T32" i="9"/>
  <c r="Q32" i="9"/>
  <c r="L32" i="9"/>
  <c r="CE32" i="9" s="1"/>
  <c r="G32" i="9"/>
  <c r="CF32" i="9" s="1"/>
  <c r="B32" i="9"/>
  <c r="CA31" i="9"/>
  <c r="BX31" i="9"/>
  <c r="BU31" i="9"/>
  <c r="BP31" i="9"/>
  <c r="BP96" i="9" s="1"/>
  <c r="BJ31" i="9"/>
  <c r="BG31" i="9"/>
  <c r="AX31" i="9"/>
  <c r="AW31" i="9"/>
  <c r="AS31" i="9"/>
  <c r="AP31" i="9"/>
  <c r="AM31" i="9"/>
  <c r="AJ31" i="9"/>
  <c r="AG31" i="9"/>
  <c r="AC31" i="9"/>
  <c r="Z31" i="9"/>
  <c r="W31" i="9"/>
  <c r="T31" i="9"/>
  <c r="Q31" i="9"/>
  <c r="P31" i="9"/>
  <c r="L31" i="9"/>
  <c r="CE31" i="9" s="1"/>
  <c r="G31" i="9"/>
  <c r="CF31" i="9" s="1"/>
  <c r="B31" i="9"/>
  <c r="CA30" i="9"/>
  <c r="BX30" i="9"/>
  <c r="BU30" i="9"/>
  <c r="BM30" i="9"/>
  <c r="BJ30" i="9"/>
  <c r="BG30" i="9"/>
  <c r="AX30" i="9"/>
  <c r="AW30" i="9"/>
  <c r="AS30" i="9"/>
  <c r="AP30" i="9"/>
  <c r="AM30" i="9"/>
  <c r="AJ30" i="9"/>
  <c r="AG30" i="9"/>
  <c r="AC30" i="9"/>
  <c r="Z30" i="9"/>
  <c r="W30" i="9"/>
  <c r="T30" i="9"/>
  <c r="Q30" i="9"/>
  <c r="P30" i="9"/>
  <c r="G30" i="9"/>
  <c r="CF30" i="9" s="1"/>
  <c r="B30" i="9"/>
  <c r="CA29" i="9"/>
  <c r="BX29" i="9"/>
  <c r="BU29" i="9"/>
  <c r="BM29" i="9"/>
  <c r="BJ29" i="9"/>
  <c r="BG29" i="9"/>
  <c r="AX29" i="9"/>
  <c r="AW29" i="9"/>
  <c r="AS29" i="9"/>
  <c r="AP29" i="9"/>
  <c r="AM29" i="9"/>
  <c r="AJ29" i="9"/>
  <c r="AG29" i="9"/>
  <c r="AC29" i="9"/>
  <c r="Z29" i="9"/>
  <c r="W29" i="9"/>
  <c r="T29" i="9"/>
  <c r="Q29" i="9"/>
  <c r="L29" i="9"/>
  <c r="CE29" i="9" s="1"/>
  <c r="G29" i="9"/>
  <c r="CF29" i="9" s="1"/>
  <c r="B29" i="9"/>
  <c r="CA28" i="9"/>
  <c r="BX28" i="9"/>
  <c r="BU28" i="9"/>
  <c r="BM28" i="9"/>
  <c r="BJ28" i="9"/>
  <c r="BG28" i="9"/>
  <c r="AX28" i="9"/>
  <c r="AW28" i="9"/>
  <c r="AS28" i="9"/>
  <c r="AP28" i="9"/>
  <c r="AM28" i="9"/>
  <c r="AJ28" i="9"/>
  <c r="AG28" i="9"/>
  <c r="AC28" i="9"/>
  <c r="Z28" i="9"/>
  <c r="W28" i="9"/>
  <c r="T28" i="9"/>
  <c r="Q28" i="9"/>
  <c r="L28" i="9"/>
  <c r="CE28" i="9" s="1"/>
  <c r="G28" i="9"/>
  <c r="CF28" i="9" s="1"/>
  <c r="B28" i="9"/>
  <c r="CA27" i="9"/>
  <c r="BX27" i="9"/>
  <c r="BU27" i="9"/>
  <c r="BM27" i="9"/>
  <c r="BJ27" i="9"/>
  <c r="BG27" i="9"/>
  <c r="AX27" i="9"/>
  <c r="AW27" i="9"/>
  <c r="AS27" i="9"/>
  <c r="AP27" i="9"/>
  <c r="AM27" i="9"/>
  <c r="AJ27" i="9"/>
  <c r="AG27" i="9"/>
  <c r="AC27" i="9"/>
  <c r="Z27" i="9"/>
  <c r="W27" i="9"/>
  <c r="T27" i="9"/>
  <c r="Q27" i="9"/>
  <c r="L27" i="9"/>
  <c r="CE27" i="9" s="1"/>
  <c r="G27" i="9"/>
  <c r="CF27" i="9" s="1"/>
  <c r="B27" i="9"/>
  <c r="CA26" i="9"/>
  <c r="BX26" i="9"/>
  <c r="BU26" i="9"/>
  <c r="BM26" i="9"/>
  <c r="BJ26" i="9"/>
  <c r="BG26" i="9"/>
  <c r="AX26" i="9"/>
  <c r="AW26" i="9"/>
  <c r="AS26" i="9"/>
  <c r="AP26" i="9"/>
  <c r="AM26" i="9"/>
  <c r="AJ26" i="9"/>
  <c r="AG26" i="9"/>
  <c r="AC26" i="9"/>
  <c r="Z26" i="9"/>
  <c r="W26" i="9"/>
  <c r="T26" i="9"/>
  <c r="Q26" i="9"/>
  <c r="L26" i="9"/>
  <c r="CE26" i="9" s="1"/>
  <c r="G26" i="9"/>
  <c r="CF26" i="9" s="1"/>
  <c r="B26" i="9"/>
  <c r="CA25" i="9"/>
  <c r="BX25" i="9"/>
  <c r="BU25" i="9"/>
  <c r="BM25" i="9"/>
  <c r="BJ25" i="9"/>
  <c r="BG25" i="9"/>
  <c r="AX25" i="9"/>
  <c r="AW25" i="9"/>
  <c r="AS25" i="9"/>
  <c r="AP25" i="9"/>
  <c r="AM25" i="9"/>
  <c r="AJ25" i="9"/>
  <c r="AG25" i="9"/>
  <c r="AC25" i="9"/>
  <c r="Z25" i="9"/>
  <c r="W25" i="9"/>
  <c r="T25" i="9"/>
  <c r="Q25" i="9"/>
  <c r="L25" i="9"/>
  <c r="CE25" i="9" s="1"/>
  <c r="G25" i="9"/>
  <c r="CF25" i="9" s="1"/>
  <c r="B25" i="9"/>
  <c r="CA24" i="9"/>
  <c r="BX24" i="9"/>
  <c r="BU24" i="9"/>
  <c r="BM24" i="9"/>
  <c r="BJ24" i="9"/>
  <c r="BG24" i="9"/>
  <c r="AX24" i="9"/>
  <c r="AW24" i="9"/>
  <c r="AS24" i="9"/>
  <c r="AP24" i="9"/>
  <c r="AM24" i="9"/>
  <c r="AJ24" i="9"/>
  <c r="AG24" i="9"/>
  <c r="AC24" i="9"/>
  <c r="Z24" i="9"/>
  <c r="W24" i="9"/>
  <c r="T24" i="9"/>
  <c r="Q24" i="9"/>
  <c r="L24" i="9"/>
  <c r="CE24" i="9" s="1"/>
  <c r="G24" i="9"/>
  <c r="CF24" i="9" s="1"/>
  <c r="B24" i="9"/>
  <c r="CA23" i="9"/>
  <c r="BX23" i="9"/>
  <c r="BU23" i="9"/>
  <c r="BM23" i="9"/>
  <c r="BJ23" i="9"/>
  <c r="BG23" i="9"/>
  <c r="AX23" i="9"/>
  <c r="AW23" i="9"/>
  <c r="AS23" i="9"/>
  <c r="AP23" i="9"/>
  <c r="AM23" i="9"/>
  <c r="AJ23" i="9"/>
  <c r="AG23" i="9"/>
  <c r="AC23" i="9"/>
  <c r="Z23" i="9"/>
  <c r="W23" i="9"/>
  <c r="T23" i="9"/>
  <c r="Q23" i="9"/>
  <c r="L23" i="9"/>
  <c r="CE23" i="9" s="1"/>
  <c r="G23" i="9"/>
  <c r="CF23" i="9" s="1"/>
  <c r="B23" i="9"/>
  <c r="CA22" i="9"/>
  <c r="BX22" i="9"/>
  <c r="BU22" i="9"/>
  <c r="BM22" i="9"/>
  <c r="BJ22" i="9"/>
  <c r="BG22" i="9"/>
  <c r="AX22" i="9"/>
  <c r="AW22" i="9"/>
  <c r="AS22" i="9"/>
  <c r="AP22" i="9"/>
  <c r="AM22" i="9"/>
  <c r="AJ22" i="9"/>
  <c r="AG22" i="9"/>
  <c r="AC22" i="9"/>
  <c r="Z22" i="9"/>
  <c r="W22" i="9"/>
  <c r="T22" i="9"/>
  <c r="Q22" i="9"/>
  <c r="L22" i="9"/>
  <c r="CE22" i="9" s="1"/>
  <c r="G22" i="9"/>
  <c r="CF22" i="9" s="1"/>
  <c r="B22" i="9"/>
  <c r="CA21" i="9"/>
  <c r="BX21" i="9"/>
  <c r="BU21" i="9"/>
  <c r="BM21" i="9"/>
  <c r="BJ21" i="9"/>
  <c r="BG21" i="9"/>
  <c r="AX21" i="9"/>
  <c r="AW21" i="9"/>
  <c r="AS21" i="9"/>
  <c r="AP21" i="9"/>
  <c r="AM21" i="9"/>
  <c r="AJ21" i="9"/>
  <c r="AG21" i="9"/>
  <c r="AC21" i="9"/>
  <c r="Z21" i="9"/>
  <c r="W21" i="9"/>
  <c r="T21" i="9"/>
  <c r="Q21" i="9"/>
  <c r="L21" i="9"/>
  <c r="CE21" i="9" s="1"/>
  <c r="G21" i="9"/>
  <c r="CF21" i="9" s="1"/>
  <c r="B21" i="9"/>
  <c r="CA20" i="9"/>
  <c r="BX20" i="9"/>
  <c r="BU20" i="9"/>
  <c r="BM20" i="9"/>
  <c r="BJ20" i="9"/>
  <c r="BG20" i="9"/>
  <c r="AX20" i="9"/>
  <c r="AW20" i="9"/>
  <c r="AS20" i="9"/>
  <c r="AP20" i="9"/>
  <c r="AM20" i="9"/>
  <c r="AJ20" i="9"/>
  <c r="AG20" i="9"/>
  <c r="AC20" i="9"/>
  <c r="Z20" i="9"/>
  <c r="W20" i="9"/>
  <c r="T20" i="9"/>
  <c r="Q20" i="9"/>
  <c r="L20" i="9"/>
  <c r="CE20" i="9" s="1"/>
  <c r="G20" i="9"/>
  <c r="CF20" i="9" s="1"/>
  <c r="B20" i="9"/>
  <c r="CA19" i="9"/>
  <c r="BX19" i="9"/>
  <c r="BU19" i="9"/>
  <c r="BM19" i="9"/>
  <c r="BJ19" i="9"/>
  <c r="BG19" i="9"/>
  <c r="AX19" i="9"/>
  <c r="AW19" i="9"/>
  <c r="AS19" i="9"/>
  <c r="AP19" i="9"/>
  <c r="AM19" i="9"/>
  <c r="AJ19" i="9"/>
  <c r="AG19" i="9"/>
  <c r="AC19" i="9"/>
  <c r="Z19" i="9"/>
  <c r="W19" i="9"/>
  <c r="T19" i="9"/>
  <c r="Q19" i="9"/>
  <c r="L19" i="9"/>
  <c r="CE19" i="9" s="1"/>
  <c r="G19" i="9"/>
  <c r="CF19" i="9" s="1"/>
  <c r="B19" i="9"/>
  <c r="CA18" i="9"/>
  <c r="BX18" i="9"/>
  <c r="BU18" i="9"/>
  <c r="BM18" i="9"/>
  <c r="BJ18" i="9"/>
  <c r="BG18" i="9"/>
  <c r="AX18" i="9"/>
  <c r="AW18" i="9"/>
  <c r="AS18" i="9"/>
  <c r="AP18" i="9"/>
  <c r="AM18" i="9"/>
  <c r="AJ18" i="9"/>
  <c r="AG18" i="9"/>
  <c r="AC18" i="9"/>
  <c r="Z18" i="9"/>
  <c r="W18" i="9"/>
  <c r="T18" i="9"/>
  <c r="Q18" i="9"/>
  <c r="L18" i="9"/>
  <c r="CE18" i="9" s="1"/>
  <c r="G18" i="9"/>
  <c r="CF18" i="9" s="1"/>
  <c r="B18" i="9"/>
  <c r="CE17" i="9"/>
  <c r="CA17" i="9"/>
  <c r="BX17" i="9"/>
  <c r="BU17" i="9"/>
  <c r="BM17" i="9"/>
  <c r="BJ17" i="9"/>
  <c r="BG17" i="9"/>
  <c r="AX17" i="9"/>
  <c r="AW17" i="9"/>
  <c r="AS17" i="9"/>
  <c r="AP17" i="9"/>
  <c r="AM17" i="9"/>
  <c r="AJ17" i="9"/>
  <c r="AG17" i="9"/>
  <c r="AC17" i="9"/>
  <c r="Z17" i="9"/>
  <c r="W17" i="9"/>
  <c r="T17" i="9"/>
  <c r="Q17" i="9"/>
  <c r="L17" i="9"/>
  <c r="G17" i="9"/>
  <c r="CF17" i="9" s="1"/>
  <c r="B17" i="9"/>
  <c r="CA16" i="9"/>
  <c r="BX16" i="9"/>
  <c r="BU16" i="9"/>
  <c r="BM16" i="9"/>
  <c r="BJ16" i="9"/>
  <c r="BG16" i="9"/>
  <c r="BE16" i="9"/>
  <c r="AX16" i="9"/>
  <c r="AS16" i="9"/>
  <c r="AP16" i="9"/>
  <c r="AM16" i="9"/>
  <c r="AJ16" i="9"/>
  <c r="AG16" i="9"/>
  <c r="AC16" i="9"/>
  <c r="Z16" i="9"/>
  <c r="W16" i="9"/>
  <c r="T16" i="9"/>
  <c r="Q16" i="9"/>
  <c r="L16" i="9"/>
  <c r="G16" i="9"/>
  <c r="CF16" i="9" s="1"/>
  <c r="B16" i="9"/>
  <c r="CA15" i="9"/>
  <c r="BX15" i="9"/>
  <c r="BU15" i="9"/>
  <c r="BM15" i="9"/>
  <c r="BJ15" i="9"/>
  <c r="BG15" i="9"/>
  <c r="AX15" i="9"/>
  <c r="AW15" i="9"/>
  <c r="AS15" i="9"/>
  <c r="AP15" i="9"/>
  <c r="AM15" i="9"/>
  <c r="AJ15" i="9"/>
  <c r="AG15" i="9"/>
  <c r="AC15" i="9"/>
  <c r="Z15" i="9"/>
  <c r="W15" i="9"/>
  <c r="T15" i="9"/>
  <c r="Q15" i="9"/>
  <c r="L15" i="9"/>
  <c r="CE15" i="9" s="1"/>
  <c r="G15" i="9"/>
  <c r="CF15" i="9" s="1"/>
  <c r="B15" i="9"/>
  <c r="CE14" i="9"/>
  <c r="CA14" i="9"/>
  <c r="BX14" i="9"/>
  <c r="BU14" i="9"/>
  <c r="BM14" i="9"/>
  <c r="BJ14" i="9"/>
  <c r="BG14" i="9"/>
  <c r="AX14" i="9"/>
  <c r="AW14" i="9"/>
  <c r="AS14" i="9"/>
  <c r="AP14" i="9"/>
  <c r="AM14" i="9"/>
  <c r="AJ14" i="9"/>
  <c r="AG14" i="9"/>
  <c r="AC14" i="9"/>
  <c r="Z14" i="9"/>
  <c r="W14" i="9"/>
  <c r="T14" i="9"/>
  <c r="Q14" i="9"/>
  <c r="L14" i="9"/>
  <c r="G14" i="9"/>
  <c r="CF14" i="9" s="1"/>
  <c r="B14" i="9"/>
  <c r="CA13" i="9"/>
  <c r="BX13" i="9"/>
  <c r="BU13" i="9"/>
  <c r="BM13" i="9"/>
  <c r="BJ13" i="9"/>
  <c r="BG13" i="9"/>
  <c r="AX13" i="9"/>
  <c r="AW13" i="9"/>
  <c r="AS13" i="9"/>
  <c r="AP13" i="9"/>
  <c r="AM13" i="9"/>
  <c r="AJ13" i="9"/>
  <c r="AG13" i="9"/>
  <c r="AC13" i="9"/>
  <c r="Z13" i="9"/>
  <c r="W13" i="9"/>
  <c r="T13" i="9"/>
  <c r="Q13" i="9"/>
  <c r="L13" i="9"/>
  <c r="CE13" i="9" s="1"/>
  <c r="G13" i="9"/>
  <c r="CF13" i="9" s="1"/>
  <c r="B13" i="9"/>
  <c r="CA12" i="9"/>
  <c r="BX12" i="9"/>
  <c r="BU12" i="9"/>
  <c r="BM12" i="9"/>
  <c r="BJ12" i="9"/>
  <c r="BG12" i="9"/>
  <c r="AX12" i="9"/>
  <c r="AW12" i="9"/>
  <c r="AV12" i="9" s="1"/>
  <c r="AS12" i="9"/>
  <c r="AP12" i="9"/>
  <c r="AM12" i="9"/>
  <c r="AJ12" i="9"/>
  <c r="AG12" i="9"/>
  <c r="AC12" i="9"/>
  <c r="Z12" i="9"/>
  <c r="W12" i="9"/>
  <c r="T12" i="9"/>
  <c r="Q12" i="9"/>
  <c r="L12" i="9"/>
  <c r="CE12" i="9" s="1"/>
  <c r="G12" i="9"/>
  <c r="CF12" i="9" s="1"/>
  <c r="B12" i="9"/>
  <c r="CA11" i="9"/>
  <c r="BX11" i="9"/>
  <c r="BU11" i="9"/>
  <c r="BM11" i="9"/>
  <c r="BJ11" i="9"/>
  <c r="BG11" i="9"/>
  <c r="AX11" i="9"/>
  <c r="AW11" i="9"/>
  <c r="AS11" i="9"/>
  <c r="AP11" i="9"/>
  <c r="AM11" i="9"/>
  <c r="AJ11" i="9"/>
  <c r="AG11" i="9"/>
  <c r="AC11" i="9"/>
  <c r="Z11" i="9"/>
  <c r="W11" i="9"/>
  <c r="T11" i="9"/>
  <c r="Q11" i="9"/>
  <c r="L11" i="9"/>
  <c r="CE11" i="9" s="1"/>
  <c r="G11" i="9"/>
  <c r="CF11" i="9" s="1"/>
  <c r="B11" i="9"/>
  <c r="CA10" i="9"/>
  <c r="BX10" i="9"/>
  <c r="BU10" i="9"/>
  <c r="BM10" i="9"/>
  <c r="BJ10" i="9"/>
  <c r="BG10" i="9"/>
  <c r="AX10" i="9"/>
  <c r="AW10" i="9"/>
  <c r="AS10" i="9"/>
  <c r="AP10" i="9"/>
  <c r="AM10" i="9"/>
  <c r="AJ10" i="9"/>
  <c r="AG10" i="9"/>
  <c r="AC10" i="9"/>
  <c r="Z10" i="9"/>
  <c r="W10" i="9"/>
  <c r="T10" i="9"/>
  <c r="Q10" i="9"/>
  <c r="L10" i="9"/>
  <c r="CE10" i="9" s="1"/>
  <c r="G10" i="9"/>
  <c r="CF10" i="9" s="1"/>
  <c r="B10" i="9"/>
  <c r="AV22" i="9" l="1"/>
  <c r="CD19" i="9"/>
  <c r="P96" i="9"/>
  <c r="AV30" i="9"/>
  <c r="AV36" i="9"/>
  <c r="AV42" i="9"/>
  <c r="AV50" i="9"/>
  <c r="AV51" i="9"/>
  <c r="AA96" i="9"/>
  <c r="Z96" i="9" s="1"/>
  <c r="AV62" i="9"/>
  <c r="AV70" i="9"/>
  <c r="G71" i="9"/>
  <c r="CF71" i="9" s="1"/>
  <c r="CE76" i="9"/>
  <c r="CD76" i="9" s="1"/>
  <c r="AV76" i="9"/>
  <c r="AV79" i="9"/>
  <c r="AV84" i="9"/>
  <c r="AV44" i="9"/>
  <c r="AV87" i="9"/>
  <c r="AV45" i="9"/>
  <c r="CD56" i="9"/>
  <c r="AV69" i="9"/>
  <c r="AW77" i="9"/>
  <c r="AV91" i="9"/>
  <c r="AX96" i="9"/>
  <c r="AV18" i="9"/>
  <c r="AV19" i="9"/>
  <c r="L30" i="9"/>
  <c r="CE30" i="9" s="1"/>
  <c r="AV32" i="9"/>
  <c r="AV34" i="9"/>
  <c r="AV47" i="9"/>
  <c r="AV52" i="9"/>
  <c r="AV58" i="9"/>
  <c r="AV59" i="9"/>
  <c r="CD65" i="9"/>
  <c r="AV65" i="9"/>
  <c r="CE69" i="9"/>
  <c r="AV73" i="9"/>
  <c r="AV75" i="9"/>
  <c r="CD84" i="9"/>
  <c r="AV89" i="9"/>
  <c r="AV90" i="9"/>
  <c r="AV93" i="9"/>
  <c r="AS96" i="9"/>
  <c r="CD37" i="9"/>
  <c r="CD45" i="9"/>
  <c r="AV20" i="9"/>
  <c r="CD23" i="9"/>
  <c r="AV26" i="9"/>
  <c r="AV29" i="9"/>
  <c r="CD40" i="9"/>
  <c r="CD48" i="9"/>
  <c r="CD53" i="9"/>
  <c r="AV53" i="9"/>
  <c r="AV55" i="9"/>
  <c r="AV57" i="9"/>
  <c r="AV63" i="9"/>
  <c r="CD64" i="9"/>
  <c r="AV64" i="9"/>
  <c r="CD68" i="9"/>
  <c r="AV68" i="9"/>
  <c r="CE73" i="9"/>
  <c r="CD73" i="9" s="1"/>
  <c r="T73" i="9"/>
  <c r="AV74" i="9"/>
  <c r="CD21" i="9"/>
  <c r="AV21" i="9"/>
  <c r="CD27" i="9"/>
  <c r="AV31" i="9"/>
  <c r="AV33" i="9"/>
  <c r="CE58" i="9"/>
  <c r="CD58" i="9" s="1"/>
  <c r="CE77" i="9"/>
  <c r="CD77" i="9" s="1"/>
  <c r="AV77" i="9"/>
  <c r="CE78" i="9"/>
  <c r="AV88" i="9"/>
  <c r="AV92" i="9"/>
  <c r="AV11" i="9"/>
  <c r="AV14" i="9"/>
  <c r="AV23" i="9"/>
  <c r="AV25" i="9"/>
  <c r="AV27" i="9"/>
  <c r="AV41" i="9"/>
  <c r="CD44" i="9"/>
  <c r="AV46" i="9"/>
  <c r="AV48" i="9"/>
  <c r="CD60" i="9"/>
  <c r="AV60" i="9"/>
  <c r="AV66" i="9"/>
  <c r="CD69" i="9"/>
  <c r="CD74" i="9"/>
  <c r="AV78" i="9"/>
  <c r="CD81" i="9"/>
  <c r="AV81" i="9"/>
  <c r="AV83" i="9"/>
  <c r="AV85" i="9"/>
  <c r="CD86" i="9"/>
  <c r="AV86" i="9"/>
  <c r="CD90" i="9"/>
  <c r="CD95" i="9"/>
  <c r="AV95" i="9"/>
  <c r="AJ96" i="9"/>
  <c r="CD14" i="9"/>
  <c r="CD11" i="9"/>
  <c r="CD17" i="9"/>
  <c r="CD20" i="9"/>
  <c r="CD28" i="9"/>
  <c r="CD49" i="9"/>
  <c r="CD61" i="9"/>
  <c r="CD67" i="9"/>
  <c r="CD72" i="9"/>
  <c r="CD13" i="9"/>
  <c r="AV13" i="9"/>
  <c r="CD15" i="9"/>
  <c r="AV17" i="9"/>
  <c r="CD22" i="9"/>
  <c r="CD24" i="9"/>
  <c r="AV28" i="9"/>
  <c r="CD36" i="9"/>
  <c r="AV38" i="9"/>
  <c r="AV40" i="9"/>
  <c r="AV49" i="9"/>
  <c r="CD52" i="9"/>
  <c r="AV54" i="9"/>
  <c r="AV56" i="9"/>
  <c r="AV61" i="9"/>
  <c r="CD63" i="9"/>
  <c r="AV67" i="9"/>
  <c r="AV72" i="9"/>
  <c r="AV82" i="9"/>
  <c r="AM96" i="9"/>
  <c r="BG96" i="9"/>
  <c r="CD41" i="9"/>
  <c r="CD83" i="9"/>
  <c r="CD92" i="9"/>
  <c r="CD10" i="9"/>
  <c r="CD12" i="9"/>
  <c r="CD91" i="9"/>
  <c r="AV15" i="9"/>
  <c r="CD18" i="9"/>
  <c r="CD32" i="9"/>
  <c r="CD33" i="9"/>
  <c r="CD57" i="9"/>
  <c r="CD75" i="9"/>
  <c r="AV10" i="9"/>
  <c r="BE96" i="9"/>
  <c r="AW16" i="9"/>
  <c r="AV16" i="9" s="1"/>
  <c r="CE16" i="9"/>
  <c r="CD16" i="9" s="1"/>
  <c r="AV24" i="9"/>
  <c r="CD25" i="9"/>
  <c r="CD26" i="9"/>
  <c r="CD29" i="9"/>
  <c r="CD30" i="9"/>
  <c r="CD31" i="9"/>
  <c r="CD34" i="9"/>
  <c r="CD35" i="9"/>
  <c r="CD38" i="9"/>
  <c r="CD39" i="9"/>
  <c r="CD42" i="9"/>
  <c r="CD43" i="9"/>
  <c r="CD46" i="9"/>
  <c r="CD47" i="9"/>
  <c r="CD50" i="9"/>
  <c r="CD51" i="9"/>
  <c r="CD54" i="9"/>
  <c r="CD55" i="9"/>
  <c r="L96" i="9"/>
  <c r="BM96" i="9"/>
  <c r="CE66" i="9"/>
  <c r="CD66" i="9" s="1"/>
  <c r="CD71" i="9"/>
  <c r="CD78" i="9"/>
  <c r="CD82" i="9"/>
  <c r="CD93" i="9"/>
  <c r="BM31" i="9"/>
  <c r="AP58" i="9"/>
  <c r="Z62" i="9"/>
  <c r="CD79" i="9"/>
  <c r="CD87" i="9"/>
  <c r="CD89" i="9"/>
  <c r="CE62" i="9"/>
  <c r="CD62" i="9" s="1"/>
  <c r="G96" i="9"/>
  <c r="CF96" i="9" s="1"/>
  <c r="B73" i="9"/>
  <c r="AC76" i="9"/>
  <c r="CA78" i="9"/>
  <c r="CE70" i="9"/>
  <c r="CD70" i="9" s="1"/>
  <c r="E96" i="9"/>
  <c r="B96" i="9" s="1"/>
  <c r="BY96" i="9"/>
  <c r="BX96" i="9" s="1"/>
  <c r="L88" i="9"/>
  <c r="CE88" i="9" s="1"/>
  <c r="CD88" i="9" s="1"/>
  <c r="AW96" i="9" l="1"/>
  <c r="CE96" i="9"/>
  <c r="CD96" i="9" s="1"/>
  <c r="AV96" i="9"/>
  <c r="CC96" i="8" l="1"/>
  <c r="BZ96" i="8"/>
  <c r="BW96" i="8"/>
  <c r="BV96" i="8"/>
  <c r="BT96" i="8"/>
  <c r="BS96" i="8"/>
  <c r="BQ96" i="8"/>
  <c r="BO96" i="8"/>
  <c r="BL96" i="8"/>
  <c r="BK96" i="8"/>
  <c r="BI96" i="8"/>
  <c r="BH96" i="8"/>
  <c r="BF96" i="8"/>
  <c r="BE96" i="8"/>
  <c r="BD96" i="8"/>
  <c r="BC96" i="8"/>
  <c r="BB96" i="8"/>
  <c r="BA96" i="8"/>
  <c r="AZ96" i="8"/>
  <c r="AU96" i="8"/>
  <c r="AT96" i="8"/>
  <c r="AS96" i="8" s="1"/>
  <c r="AR96" i="8"/>
  <c r="AO96" i="8"/>
  <c r="AN96" i="8"/>
  <c r="AL96" i="8"/>
  <c r="AK96" i="8"/>
  <c r="AI96" i="8"/>
  <c r="AF96" i="8"/>
  <c r="AB96" i="8"/>
  <c r="Y96" i="8"/>
  <c r="X96" i="8"/>
  <c r="V96" i="8"/>
  <c r="S96" i="8"/>
  <c r="R96" i="8"/>
  <c r="O96" i="8"/>
  <c r="J96" i="8"/>
  <c r="I96" i="8"/>
  <c r="H96" i="8"/>
  <c r="F96" i="8"/>
  <c r="D96" i="8"/>
  <c r="C96" i="8"/>
  <c r="CA95" i="8"/>
  <c r="BX95" i="8"/>
  <c r="BU95" i="8"/>
  <c r="BR95" i="8"/>
  <c r="BM95" i="8"/>
  <c r="BJ95" i="8"/>
  <c r="BG95" i="8"/>
  <c r="AX95" i="8"/>
  <c r="AW95" i="8"/>
  <c r="AS95" i="8"/>
  <c r="AP95" i="8"/>
  <c r="AM95" i="8"/>
  <c r="AJ95" i="8"/>
  <c r="AG95" i="8"/>
  <c r="AC95" i="8"/>
  <c r="Z95" i="8"/>
  <c r="W95" i="8"/>
  <c r="T95" i="8"/>
  <c r="Q95" i="8"/>
  <c r="L95" i="8"/>
  <c r="CE95" i="8" s="1"/>
  <c r="G95" i="8"/>
  <c r="CF95" i="8" s="1"/>
  <c r="B95" i="8"/>
  <c r="CA94" i="8"/>
  <c r="BX94" i="8"/>
  <c r="BU94" i="8"/>
  <c r="BM94" i="8"/>
  <c r="BJ94" i="8"/>
  <c r="BG94" i="8"/>
  <c r="AX94" i="8"/>
  <c r="AV94" i="8" s="1"/>
  <c r="AW94" i="8"/>
  <c r="AS94" i="8"/>
  <c r="AP94" i="8"/>
  <c r="AM94" i="8"/>
  <c r="AJ94" i="8"/>
  <c r="AG94" i="8"/>
  <c r="AC94" i="8"/>
  <c r="Z94" i="8"/>
  <c r="W94" i="8"/>
  <c r="T94" i="8"/>
  <c r="Q94" i="8"/>
  <c r="L94" i="8"/>
  <c r="CE94" i="8" s="1"/>
  <c r="G94" i="8"/>
  <c r="CF94" i="8" s="1"/>
  <c r="B94" i="8"/>
  <c r="CA93" i="8"/>
  <c r="BX93" i="8"/>
  <c r="BU93" i="8"/>
  <c r="BM93" i="8"/>
  <c r="BJ93" i="8"/>
  <c r="BG93" i="8"/>
  <c r="AX93" i="8"/>
  <c r="AV93" i="8" s="1"/>
  <c r="AW93" i="8"/>
  <c r="AS93" i="8"/>
  <c r="AP93" i="8"/>
  <c r="AM93" i="8"/>
  <c r="AJ93" i="8"/>
  <c r="AG93" i="8"/>
  <c r="AC93" i="8"/>
  <c r="Z93" i="8"/>
  <c r="W93" i="8"/>
  <c r="T93" i="8"/>
  <c r="Q93" i="8"/>
  <c r="L93" i="8"/>
  <c r="CE93" i="8" s="1"/>
  <c r="G93" i="8"/>
  <c r="CF93" i="8" s="1"/>
  <c r="B93" i="8"/>
  <c r="CA92" i="8"/>
  <c r="BX92" i="8"/>
  <c r="BU92" i="8"/>
  <c r="BM92" i="8"/>
  <c r="BJ92" i="8"/>
  <c r="BG92" i="8"/>
  <c r="AX92" i="8"/>
  <c r="AW92" i="8"/>
  <c r="AS92" i="8"/>
  <c r="AP92" i="8"/>
  <c r="AM92" i="8"/>
  <c r="AJ92" i="8"/>
  <c r="AG92" i="8"/>
  <c r="AC92" i="8"/>
  <c r="Z92" i="8"/>
  <c r="W92" i="8"/>
  <c r="T92" i="8"/>
  <c r="Q92" i="8"/>
  <c r="L92" i="8"/>
  <c r="CE92" i="8" s="1"/>
  <c r="G92" i="8"/>
  <c r="CF92" i="8" s="1"/>
  <c r="B92" i="8"/>
  <c r="CA91" i="8"/>
  <c r="BX91" i="8"/>
  <c r="BU91" i="8"/>
  <c r="BM91" i="8"/>
  <c r="BJ91" i="8"/>
  <c r="BG91" i="8"/>
  <c r="AX91" i="8"/>
  <c r="AW91" i="8"/>
  <c r="AS91" i="8"/>
  <c r="AP91" i="8"/>
  <c r="AM91" i="8"/>
  <c r="AJ91" i="8"/>
  <c r="AG91" i="8"/>
  <c r="AC91" i="8"/>
  <c r="Z91" i="8"/>
  <c r="W91" i="8"/>
  <c r="T91" i="8"/>
  <c r="Q91" i="8"/>
  <c r="L91" i="8"/>
  <c r="CE91" i="8" s="1"/>
  <c r="G91" i="8"/>
  <c r="CF91" i="8" s="1"/>
  <c r="B91" i="8"/>
  <c r="CA90" i="8"/>
  <c r="BX90" i="8"/>
  <c r="BU90" i="8"/>
  <c r="BM90" i="8"/>
  <c r="BJ90" i="8"/>
  <c r="BG90" i="8"/>
  <c r="AX90" i="8"/>
  <c r="AV90" i="8" s="1"/>
  <c r="AW90" i="8"/>
  <c r="AS90" i="8"/>
  <c r="AP90" i="8"/>
  <c r="AM90" i="8"/>
  <c r="AJ90" i="8"/>
  <c r="AG90" i="8"/>
  <c r="AC90" i="8"/>
  <c r="Z90" i="8"/>
  <c r="W90" i="8"/>
  <c r="T90" i="8"/>
  <c r="Q90" i="8"/>
  <c r="L90" i="8"/>
  <c r="CE90" i="8" s="1"/>
  <c r="G90" i="8"/>
  <c r="CF90" i="8" s="1"/>
  <c r="B90" i="8"/>
  <c r="CA89" i="8"/>
  <c r="BX89" i="8"/>
  <c r="BU89" i="8"/>
  <c r="BM89" i="8"/>
  <c r="BJ89" i="8"/>
  <c r="BG89" i="8"/>
  <c r="AX89" i="8"/>
  <c r="AW89" i="8"/>
  <c r="AS89" i="8"/>
  <c r="AP89" i="8"/>
  <c r="AM89" i="8"/>
  <c r="AJ89" i="8"/>
  <c r="AG89" i="8"/>
  <c r="AC89" i="8"/>
  <c r="Z89" i="8"/>
  <c r="W89" i="8"/>
  <c r="T89" i="8"/>
  <c r="Q89" i="8"/>
  <c r="L89" i="8"/>
  <c r="CE89" i="8" s="1"/>
  <c r="G89" i="8"/>
  <c r="CF89" i="8" s="1"/>
  <c r="B89" i="8"/>
  <c r="CA88" i="8"/>
  <c r="BX88" i="8"/>
  <c r="BU88" i="8"/>
  <c r="BM88" i="8"/>
  <c r="BJ88" i="8"/>
  <c r="BG88" i="8"/>
  <c r="AX88" i="8"/>
  <c r="AW88" i="8"/>
  <c r="AS88" i="8"/>
  <c r="AP88" i="8"/>
  <c r="AM88" i="8"/>
  <c r="AJ88" i="8"/>
  <c r="AG88" i="8"/>
  <c r="AC88" i="8"/>
  <c r="Z88" i="8"/>
  <c r="W88" i="8"/>
  <c r="T88" i="8"/>
  <c r="Q88" i="8"/>
  <c r="N88" i="8"/>
  <c r="N96" i="8" s="1"/>
  <c r="G88" i="8"/>
  <c r="CF88" i="8" s="1"/>
  <c r="B88" i="8"/>
  <c r="CA87" i="8"/>
  <c r="BX87" i="8"/>
  <c r="BU87" i="8"/>
  <c r="BR87" i="8"/>
  <c r="BM87" i="8"/>
  <c r="BJ87" i="8"/>
  <c r="BG87" i="8"/>
  <c r="AX87" i="8"/>
  <c r="AV87" i="8" s="1"/>
  <c r="AW87" i="8"/>
  <c r="AS87" i="8"/>
  <c r="AP87" i="8"/>
  <c r="AM87" i="8"/>
  <c r="AJ87" i="8"/>
  <c r="AG87" i="8"/>
  <c r="AC87" i="8"/>
  <c r="Z87" i="8"/>
  <c r="W87" i="8"/>
  <c r="T87" i="8"/>
  <c r="Q87" i="8"/>
  <c r="L87" i="8"/>
  <c r="CE87" i="8" s="1"/>
  <c r="G87" i="8"/>
  <c r="CF87" i="8" s="1"/>
  <c r="B87" i="8"/>
  <c r="CA86" i="8"/>
  <c r="BX86" i="8"/>
  <c r="BU86" i="8"/>
  <c r="BM86" i="8"/>
  <c r="BJ86" i="8"/>
  <c r="BG86" i="8"/>
  <c r="AX86" i="8"/>
  <c r="AW86" i="8"/>
  <c r="AS86" i="8"/>
  <c r="AP86" i="8"/>
  <c r="AM86" i="8"/>
  <c r="AJ86" i="8"/>
  <c r="AG86" i="8"/>
  <c r="AC86" i="8"/>
  <c r="Z86" i="8"/>
  <c r="W86" i="8"/>
  <c r="T86" i="8"/>
  <c r="Q86" i="8"/>
  <c r="L86" i="8"/>
  <c r="CE86" i="8" s="1"/>
  <c r="G86" i="8"/>
  <c r="CF86" i="8" s="1"/>
  <c r="B86" i="8"/>
  <c r="CA85" i="8"/>
  <c r="BX85" i="8"/>
  <c r="BU85" i="8"/>
  <c r="BM85" i="8"/>
  <c r="BJ85" i="8"/>
  <c r="BG85" i="8"/>
  <c r="AX85" i="8"/>
  <c r="AV85" i="8" s="1"/>
  <c r="AW85" i="8"/>
  <c r="AS85" i="8"/>
  <c r="AP85" i="8"/>
  <c r="AM85" i="8"/>
  <c r="AJ85" i="8"/>
  <c r="AG85" i="8"/>
  <c r="AC85" i="8"/>
  <c r="Z85" i="8"/>
  <c r="W85" i="8"/>
  <c r="T85" i="8"/>
  <c r="Q85" i="8"/>
  <c r="L85" i="8"/>
  <c r="CE85" i="8" s="1"/>
  <c r="G85" i="8"/>
  <c r="CF85" i="8" s="1"/>
  <c r="B85" i="8"/>
  <c r="CA84" i="8"/>
  <c r="BX84" i="8"/>
  <c r="BU84" i="8"/>
  <c r="BM84" i="8"/>
  <c r="BJ84" i="8"/>
  <c r="BG84" i="8"/>
  <c r="AX84" i="8"/>
  <c r="AW84" i="8"/>
  <c r="AS84" i="8"/>
  <c r="AP84" i="8"/>
  <c r="AM84" i="8"/>
  <c r="AJ84" i="8"/>
  <c r="AG84" i="8"/>
  <c r="AC84" i="8"/>
  <c r="Z84" i="8"/>
  <c r="W84" i="8"/>
  <c r="T84" i="8"/>
  <c r="Q84" i="8"/>
  <c r="L84" i="8"/>
  <c r="CE84" i="8" s="1"/>
  <c r="G84" i="8"/>
  <c r="CF84" i="8" s="1"/>
  <c r="B84" i="8"/>
  <c r="CA83" i="8"/>
  <c r="BX83" i="8"/>
  <c r="BU83" i="8"/>
  <c r="BM83" i="8"/>
  <c r="BJ83" i="8"/>
  <c r="BG83" i="8"/>
  <c r="AX83" i="8"/>
  <c r="AW83" i="8"/>
  <c r="AS83" i="8"/>
  <c r="AP83" i="8"/>
  <c r="AM83" i="8"/>
  <c r="AJ83" i="8"/>
  <c r="AG83" i="8"/>
  <c r="AC83" i="8"/>
  <c r="Z83" i="8"/>
  <c r="W83" i="8"/>
  <c r="T83" i="8"/>
  <c r="Q83" i="8"/>
  <c r="L83" i="8"/>
  <c r="CE83" i="8" s="1"/>
  <c r="G83" i="8"/>
  <c r="CF83" i="8" s="1"/>
  <c r="B83" i="8"/>
  <c r="CA82" i="8"/>
  <c r="BX82" i="8"/>
  <c r="BU82" i="8"/>
  <c r="BM82" i="8"/>
  <c r="BJ82" i="8"/>
  <c r="BG82" i="8"/>
  <c r="AX82" i="8"/>
  <c r="AW82" i="8"/>
  <c r="AS82" i="8"/>
  <c r="AP82" i="8"/>
  <c r="AM82" i="8"/>
  <c r="AJ82" i="8"/>
  <c r="AG82" i="8"/>
  <c r="AC82" i="8"/>
  <c r="Z82" i="8"/>
  <c r="W82" i="8"/>
  <c r="T82" i="8"/>
  <c r="Q82" i="8"/>
  <c r="L82" i="8"/>
  <c r="CE82" i="8" s="1"/>
  <c r="G82" i="8"/>
  <c r="CF82" i="8" s="1"/>
  <c r="B82" i="8"/>
  <c r="CA81" i="8"/>
  <c r="BX81" i="8"/>
  <c r="BU81" i="8"/>
  <c r="BR81" i="8"/>
  <c r="BM81" i="8"/>
  <c r="BJ81" i="8"/>
  <c r="BG81" i="8"/>
  <c r="AX81" i="8"/>
  <c r="AW81" i="8"/>
  <c r="AS81" i="8"/>
  <c r="AP81" i="8"/>
  <c r="AM81" i="8"/>
  <c r="AJ81" i="8"/>
  <c r="AG81" i="8"/>
  <c r="AC81" i="8"/>
  <c r="Z81" i="8"/>
  <c r="W81" i="8"/>
  <c r="T81" i="8"/>
  <c r="Q81" i="8"/>
  <c r="L81" i="8"/>
  <c r="CE81" i="8" s="1"/>
  <c r="G81" i="8"/>
  <c r="CF81" i="8" s="1"/>
  <c r="B81" i="8"/>
  <c r="CB80" i="8"/>
  <c r="CA80" i="8" s="1"/>
  <c r="BX80" i="8"/>
  <c r="BU80" i="8"/>
  <c r="BM80" i="8"/>
  <c r="BJ80" i="8"/>
  <c r="BG80" i="8"/>
  <c r="AX80" i="8"/>
  <c r="AW80" i="8"/>
  <c r="AV80" i="8" s="1"/>
  <c r="AS80" i="8"/>
  <c r="AP80" i="8"/>
  <c r="AM80" i="8"/>
  <c r="AJ80" i="8"/>
  <c r="AG80" i="8"/>
  <c r="AC80" i="8"/>
  <c r="Z80" i="8"/>
  <c r="W80" i="8"/>
  <c r="T80" i="8"/>
  <c r="Q80" i="8"/>
  <c r="L80" i="8"/>
  <c r="G80" i="8"/>
  <c r="CF80" i="8" s="1"/>
  <c r="B80" i="8"/>
  <c r="CA79" i="8"/>
  <c r="BX79" i="8"/>
  <c r="BU79" i="8"/>
  <c r="BM79" i="8"/>
  <c r="BJ79" i="8"/>
  <c r="BG79" i="8"/>
  <c r="AX79" i="8"/>
  <c r="AV79" i="8" s="1"/>
  <c r="AW79" i="8"/>
  <c r="AS79" i="8"/>
  <c r="AP79" i="8"/>
  <c r="AM79" i="8"/>
  <c r="AJ79" i="8"/>
  <c r="AG79" i="8"/>
  <c r="AC79" i="8"/>
  <c r="Z79" i="8"/>
  <c r="W79" i="8"/>
  <c r="T79" i="8"/>
  <c r="Q79" i="8"/>
  <c r="L79" i="8"/>
  <c r="CE79" i="8" s="1"/>
  <c r="G79" i="8"/>
  <c r="CF79" i="8" s="1"/>
  <c r="B79" i="8"/>
  <c r="CB78" i="8"/>
  <c r="CA78" i="8"/>
  <c r="BX78" i="8"/>
  <c r="BU78" i="8"/>
  <c r="BM78" i="8"/>
  <c r="BJ78" i="8"/>
  <c r="BG78" i="8"/>
  <c r="AX78" i="8"/>
  <c r="AW78" i="8"/>
  <c r="AV78" i="8"/>
  <c r="AS78" i="8"/>
  <c r="AP78" i="8"/>
  <c r="AM78" i="8"/>
  <c r="AJ78" i="8"/>
  <c r="AG78" i="8"/>
  <c r="AC78" i="8"/>
  <c r="Z78" i="8"/>
  <c r="W78" i="8"/>
  <c r="T78" i="8"/>
  <c r="Q78" i="8"/>
  <c r="L78" i="8"/>
  <c r="CE78" i="8" s="1"/>
  <c r="G78" i="8"/>
  <c r="CF78" i="8" s="1"/>
  <c r="B78" i="8"/>
  <c r="CA77" i="8"/>
  <c r="BX77" i="8"/>
  <c r="BU77" i="8"/>
  <c r="BM77" i="8"/>
  <c r="BJ77" i="8"/>
  <c r="BG77" i="8"/>
  <c r="AY77" i="8"/>
  <c r="AY96" i="8" s="1"/>
  <c r="AX77" i="8"/>
  <c r="AS77" i="8"/>
  <c r="AP77" i="8"/>
  <c r="AM77" i="8"/>
  <c r="AJ77" i="8"/>
  <c r="AG77" i="8"/>
  <c r="AC77" i="8"/>
  <c r="Z77" i="8"/>
  <c r="W77" i="8"/>
  <c r="T77" i="8"/>
  <c r="Q77" i="8"/>
  <c r="L77" i="8"/>
  <c r="CE77" i="8" s="1"/>
  <c r="G77" i="8"/>
  <c r="CF77" i="8" s="1"/>
  <c r="B77" i="8"/>
  <c r="CA76" i="8"/>
  <c r="BX76" i="8"/>
  <c r="BU76" i="8"/>
  <c r="BM76" i="8"/>
  <c r="BJ76" i="8"/>
  <c r="BG76" i="8"/>
  <c r="AX76" i="8"/>
  <c r="AW76" i="8"/>
  <c r="AS76" i="8"/>
  <c r="AP76" i="8"/>
  <c r="AM76" i="8"/>
  <c r="AJ76" i="8"/>
  <c r="AG76" i="8"/>
  <c r="AE76" i="8"/>
  <c r="AE96" i="8" s="1"/>
  <c r="AD76" i="8"/>
  <c r="AD96" i="8" s="1"/>
  <c r="AC96" i="8" s="1"/>
  <c r="Z76" i="8"/>
  <c r="W76" i="8"/>
  <c r="T76" i="8"/>
  <c r="Q76" i="8"/>
  <c r="L76" i="8"/>
  <c r="G76" i="8"/>
  <c r="CF76" i="8" s="1"/>
  <c r="B76" i="8"/>
  <c r="CA75" i="8"/>
  <c r="BX75" i="8"/>
  <c r="BU75" i="8"/>
  <c r="BM75" i="8"/>
  <c r="BJ75" i="8"/>
  <c r="BG75" i="8"/>
  <c r="AX75" i="8"/>
  <c r="AW75" i="8"/>
  <c r="AS75" i="8"/>
  <c r="AP75" i="8"/>
  <c r="AM75" i="8"/>
  <c r="AJ75" i="8"/>
  <c r="AG75" i="8"/>
  <c r="AC75" i="8"/>
  <c r="Z75" i="8"/>
  <c r="W75" i="8"/>
  <c r="T75" i="8"/>
  <c r="Q75" i="8"/>
  <c r="L75" i="8"/>
  <c r="CE75" i="8" s="1"/>
  <c r="G75" i="8"/>
  <c r="CF75" i="8" s="1"/>
  <c r="B75" i="8"/>
  <c r="CA74" i="8"/>
  <c r="BX74" i="8"/>
  <c r="BU74" i="8"/>
  <c r="BM74" i="8"/>
  <c r="BJ74" i="8"/>
  <c r="BG74" i="8"/>
  <c r="AX74" i="8"/>
  <c r="AW74" i="8"/>
  <c r="AS74" i="8"/>
  <c r="AP74" i="8"/>
  <c r="AM74" i="8"/>
  <c r="AJ74" i="8"/>
  <c r="AG74" i="8"/>
  <c r="AC74" i="8"/>
  <c r="Z74" i="8"/>
  <c r="W74" i="8"/>
  <c r="T74" i="8"/>
  <c r="Q74" i="8"/>
  <c r="L74" i="8"/>
  <c r="CE74" i="8" s="1"/>
  <c r="G74" i="8"/>
  <c r="CF74" i="8" s="1"/>
  <c r="B74" i="8"/>
  <c r="CA73" i="8"/>
  <c r="BY73" i="8"/>
  <c r="BY96" i="8" s="1"/>
  <c r="BX96" i="8" s="1"/>
  <c r="BU73" i="8"/>
  <c r="BM73" i="8"/>
  <c r="BJ73" i="8"/>
  <c r="BG73" i="8"/>
  <c r="AX73" i="8"/>
  <c r="AW73" i="8"/>
  <c r="AS73" i="8"/>
  <c r="AP73" i="8"/>
  <c r="AM73" i="8"/>
  <c r="AJ73" i="8"/>
  <c r="AG73" i="8"/>
  <c r="AC73" i="8"/>
  <c r="AA73" i="8"/>
  <c r="Z73" i="8" s="1"/>
  <c r="W73" i="8"/>
  <c r="U73" i="8"/>
  <c r="T73" i="8" s="1"/>
  <c r="Q73" i="8"/>
  <c r="L73" i="8"/>
  <c r="G73" i="8"/>
  <c r="CF73" i="8" s="1"/>
  <c r="E73" i="8"/>
  <c r="E96" i="8" s="1"/>
  <c r="B96" i="8" s="1"/>
  <c r="CA72" i="8"/>
  <c r="BX72" i="8"/>
  <c r="BU72" i="8"/>
  <c r="BM72" i="8"/>
  <c r="BJ72" i="8"/>
  <c r="BG72" i="8"/>
  <c r="AX72" i="8"/>
  <c r="AW72" i="8"/>
  <c r="AV72" i="8" s="1"/>
  <c r="AS72" i="8"/>
  <c r="AP72" i="8"/>
  <c r="AM72" i="8"/>
  <c r="AJ72" i="8"/>
  <c r="AG72" i="8"/>
  <c r="AC72" i="8"/>
  <c r="Z72" i="8"/>
  <c r="W72" i="8"/>
  <c r="T72" i="8"/>
  <c r="Q72" i="8"/>
  <c r="L72" i="8"/>
  <c r="CE72" i="8" s="1"/>
  <c r="G72" i="8"/>
  <c r="CF72" i="8" s="1"/>
  <c r="B72" i="8"/>
  <c r="CA71" i="8"/>
  <c r="BX71" i="8"/>
  <c r="BU71" i="8"/>
  <c r="BM71" i="8"/>
  <c r="BJ71" i="8"/>
  <c r="BG71" i="8"/>
  <c r="AX71" i="8"/>
  <c r="AW71" i="8"/>
  <c r="AS71" i="8"/>
  <c r="AP71" i="8"/>
  <c r="AM71" i="8"/>
  <c r="AJ71" i="8"/>
  <c r="AG71" i="8"/>
  <c r="AC71" i="8"/>
  <c r="Z71" i="8"/>
  <c r="W71" i="8"/>
  <c r="T71" i="8"/>
  <c r="Q71" i="8"/>
  <c r="L71" i="8"/>
  <c r="CE71" i="8" s="1"/>
  <c r="K71" i="8"/>
  <c r="B71" i="8"/>
  <c r="CA70" i="8"/>
  <c r="BX70" i="8"/>
  <c r="BU70" i="8"/>
  <c r="BM70" i="8"/>
  <c r="BJ70" i="8"/>
  <c r="BG70" i="8"/>
  <c r="AX70" i="8"/>
  <c r="AV70" i="8" s="1"/>
  <c r="AW70" i="8"/>
  <c r="AS70" i="8"/>
  <c r="AP70" i="8"/>
  <c r="AM70" i="8"/>
  <c r="AJ70" i="8"/>
  <c r="AG70" i="8"/>
  <c r="AC70" i="8"/>
  <c r="Z70" i="8"/>
  <c r="W70" i="8"/>
  <c r="T70" i="8"/>
  <c r="Q70" i="8"/>
  <c r="L70" i="8"/>
  <c r="CE70" i="8" s="1"/>
  <c r="G70" i="8"/>
  <c r="CF70" i="8" s="1"/>
  <c r="B70" i="8"/>
  <c r="CA69" i="8"/>
  <c r="BX69" i="8"/>
  <c r="BU69" i="8"/>
  <c r="BM69" i="8"/>
  <c r="BJ69" i="8"/>
  <c r="BG69" i="8"/>
  <c r="AX69" i="8"/>
  <c r="AW69" i="8"/>
  <c r="AS69" i="8"/>
  <c r="AQ69" i="8"/>
  <c r="AP69" i="8" s="1"/>
  <c r="AM69" i="8"/>
  <c r="AJ69" i="8"/>
  <c r="AG69" i="8"/>
  <c r="AC69" i="8"/>
  <c r="AA69" i="8"/>
  <c r="Z69" i="8" s="1"/>
  <c r="W69" i="8"/>
  <c r="T69" i="8"/>
  <c r="Q69" i="8"/>
  <c r="L69" i="8"/>
  <c r="G69" i="8"/>
  <c r="CF69" i="8" s="1"/>
  <c r="B69" i="8"/>
  <c r="CA68" i="8"/>
  <c r="BX68" i="8"/>
  <c r="BU68" i="8"/>
  <c r="BM68" i="8"/>
  <c r="BJ68" i="8"/>
  <c r="BG68" i="8"/>
  <c r="AX68" i="8"/>
  <c r="AW68" i="8"/>
  <c r="AS68" i="8"/>
  <c r="AP68" i="8"/>
  <c r="AM68" i="8"/>
  <c r="AJ68" i="8"/>
  <c r="AG68" i="8"/>
  <c r="AC68" i="8"/>
  <c r="Z68" i="8"/>
  <c r="W68" i="8"/>
  <c r="T68" i="8"/>
  <c r="Q68" i="8"/>
  <c r="L68" i="8"/>
  <c r="CE68" i="8" s="1"/>
  <c r="G68" i="8"/>
  <c r="CF68" i="8" s="1"/>
  <c r="B68" i="8"/>
  <c r="CA67" i="8"/>
  <c r="BX67" i="8"/>
  <c r="BU67" i="8"/>
  <c r="BM67" i="8"/>
  <c r="BJ67" i="8"/>
  <c r="BG67" i="8"/>
  <c r="AX67" i="8"/>
  <c r="AW67" i="8"/>
  <c r="AV67" i="8"/>
  <c r="AS67" i="8"/>
  <c r="AP67" i="8"/>
  <c r="AM67" i="8"/>
  <c r="AJ67" i="8"/>
  <c r="AG67" i="8"/>
  <c r="AC67" i="8"/>
  <c r="Z67" i="8"/>
  <c r="W67" i="8"/>
  <c r="T67" i="8"/>
  <c r="Q67" i="8"/>
  <c r="L67" i="8"/>
  <c r="CE67" i="8" s="1"/>
  <c r="G67" i="8"/>
  <c r="CF67" i="8" s="1"/>
  <c r="B67" i="8"/>
  <c r="CA66" i="8"/>
  <c r="BX66" i="8"/>
  <c r="BU66" i="8"/>
  <c r="BM66" i="8"/>
  <c r="BJ66" i="8"/>
  <c r="BG66" i="8"/>
  <c r="AX66" i="8"/>
  <c r="AW66" i="8"/>
  <c r="AS66" i="8"/>
  <c r="AP66" i="8"/>
  <c r="AM66" i="8"/>
  <c r="AJ66" i="8"/>
  <c r="AG66" i="8"/>
  <c r="AC66" i="8"/>
  <c r="Z66" i="8"/>
  <c r="W66" i="8"/>
  <c r="T66" i="8"/>
  <c r="Q66" i="8"/>
  <c r="P66" i="8"/>
  <c r="L66" i="8" s="1"/>
  <c r="CE66" i="8" s="1"/>
  <c r="G66" i="8"/>
  <c r="CF66" i="8" s="1"/>
  <c r="B66" i="8"/>
  <c r="CA65" i="8"/>
  <c r="BX65" i="8"/>
  <c r="BU65" i="8"/>
  <c r="BM65" i="8"/>
  <c r="BJ65" i="8"/>
  <c r="BG65" i="8"/>
  <c r="AX65" i="8"/>
  <c r="AW65" i="8"/>
  <c r="AS65" i="8"/>
  <c r="AP65" i="8"/>
  <c r="AM65" i="8"/>
  <c r="AJ65" i="8"/>
  <c r="AG65" i="8"/>
  <c r="AC65" i="8"/>
  <c r="Z65" i="8"/>
  <c r="W65" i="8"/>
  <c r="T65" i="8"/>
  <c r="Q65" i="8"/>
  <c r="L65" i="8"/>
  <c r="CE65" i="8" s="1"/>
  <c r="G65" i="8"/>
  <c r="CF65" i="8" s="1"/>
  <c r="B65" i="8"/>
  <c r="CA64" i="8"/>
  <c r="BX64" i="8"/>
  <c r="BU64" i="8"/>
  <c r="BM64" i="8"/>
  <c r="BJ64" i="8"/>
  <c r="BG64" i="8"/>
  <c r="AX64" i="8"/>
  <c r="AW64" i="8"/>
  <c r="AS64" i="8"/>
  <c r="AP64" i="8"/>
  <c r="AM64" i="8"/>
  <c r="AJ64" i="8"/>
  <c r="AG64" i="8"/>
  <c r="AC64" i="8"/>
  <c r="Z64" i="8"/>
  <c r="W64" i="8"/>
  <c r="T64" i="8"/>
  <c r="Q64" i="8"/>
  <c r="L64" i="8"/>
  <c r="CE64" i="8" s="1"/>
  <c r="G64" i="8"/>
  <c r="CF64" i="8" s="1"/>
  <c r="B64" i="8"/>
  <c r="CA63" i="8"/>
  <c r="BX63" i="8"/>
  <c r="BU63" i="8"/>
  <c r="BM63" i="8"/>
  <c r="BJ63" i="8"/>
  <c r="BG63" i="8"/>
  <c r="AX63" i="8"/>
  <c r="AW63" i="8"/>
  <c r="AS63" i="8"/>
  <c r="AP63" i="8"/>
  <c r="AM63" i="8"/>
  <c r="AJ63" i="8"/>
  <c r="AG63" i="8"/>
  <c r="AC63" i="8"/>
  <c r="Z63" i="8"/>
  <c r="W63" i="8"/>
  <c r="T63" i="8"/>
  <c r="Q63" i="8"/>
  <c r="L63" i="8"/>
  <c r="CE63" i="8" s="1"/>
  <c r="G63" i="8"/>
  <c r="CF63" i="8" s="1"/>
  <c r="B63" i="8"/>
  <c r="CA62" i="8"/>
  <c r="BX62" i="8"/>
  <c r="BU62" i="8"/>
  <c r="BP62" i="8"/>
  <c r="BN62" i="8"/>
  <c r="BN96" i="8" s="1"/>
  <c r="BJ62" i="8"/>
  <c r="BG62" i="8"/>
  <c r="AX62" i="8"/>
  <c r="AW62" i="8"/>
  <c r="AS62" i="8"/>
  <c r="AP62" i="8"/>
  <c r="AM62" i="8"/>
  <c r="AJ62" i="8"/>
  <c r="AH62" i="8"/>
  <c r="AH96" i="8" s="1"/>
  <c r="AG96" i="8" s="1"/>
  <c r="AC62" i="8"/>
  <c r="AA62" i="8"/>
  <c r="AA96" i="8" s="1"/>
  <c r="Z96" i="8" s="1"/>
  <c r="W62" i="8"/>
  <c r="T62" i="8"/>
  <c r="Q62" i="8"/>
  <c r="L62" i="8"/>
  <c r="G62" i="8"/>
  <c r="CF62" i="8" s="1"/>
  <c r="B62" i="8"/>
  <c r="CA61" i="8"/>
  <c r="BX61" i="8"/>
  <c r="BU61" i="8"/>
  <c r="BM61" i="8"/>
  <c r="BJ61" i="8"/>
  <c r="BG61" i="8"/>
  <c r="AX61" i="8"/>
  <c r="AW61" i="8"/>
  <c r="AS61" i="8"/>
  <c r="AP61" i="8"/>
  <c r="AM61" i="8"/>
  <c r="AJ61" i="8"/>
  <c r="AG61" i="8"/>
  <c r="AC61" i="8"/>
  <c r="Z61" i="8"/>
  <c r="W61" i="8"/>
  <c r="T61" i="8"/>
  <c r="Q61" i="8"/>
  <c r="L61" i="8"/>
  <c r="CE61" i="8" s="1"/>
  <c r="G61" i="8"/>
  <c r="CF61" i="8" s="1"/>
  <c r="B61" i="8"/>
  <c r="CA60" i="8"/>
  <c r="BX60" i="8"/>
  <c r="BU60" i="8"/>
  <c r="BM60" i="8"/>
  <c r="BJ60" i="8"/>
  <c r="BG60" i="8"/>
  <c r="AX60" i="8"/>
  <c r="AW60" i="8"/>
  <c r="AS60" i="8"/>
  <c r="AP60" i="8"/>
  <c r="AM60" i="8"/>
  <c r="AJ60" i="8"/>
  <c r="AG60" i="8"/>
  <c r="AC60" i="8"/>
  <c r="Z60" i="8"/>
  <c r="W60" i="8"/>
  <c r="T60" i="8"/>
  <c r="Q60" i="8"/>
  <c r="L60" i="8"/>
  <c r="CE60" i="8" s="1"/>
  <c r="G60" i="8"/>
  <c r="CF60" i="8" s="1"/>
  <c r="B60" i="8"/>
  <c r="CA59" i="8"/>
  <c r="BX59" i="8"/>
  <c r="BU59" i="8"/>
  <c r="BM59" i="8"/>
  <c r="BJ59" i="8"/>
  <c r="BG59" i="8"/>
  <c r="AX59" i="8"/>
  <c r="AW59" i="8"/>
  <c r="AS59" i="8"/>
  <c r="AP59" i="8"/>
  <c r="AM59" i="8"/>
  <c r="AJ59" i="8"/>
  <c r="AG59" i="8"/>
  <c r="AC59" i="8"/>
  <c r="Z59" i="8"/>
  <c r="W59" i="8"/>
  <c r="T59" i="8"/>
  <c r="Q59" i="8"/>
  <c r="L59" i="8"/>
  <c r="CE59" i="8" s="1"/>
  <c r="G59" i="8"/>
  <c r="CF59" i="8" s="1"/>
  <c r="B59" i="8"/>
  <c r="CA58" i="8"/>
  <c r="BX58" i="8"/>
  <c r="BU58" i="8"/>
  <c r="BM58" i="8"/>
  <c r="BJ58" i="8"/>
  <c r="BG58" i="8"/>
  <c r="AX58" i="8"/>
  <c r="AW58" i="8"/>
  <c r="AV58" i="8"/>
  <c r="AS58" i="8"/>
  <c r="AQ58" i="8"/>
  <c r="AQ96" i="8" s="1"/>
  <c r="AP96" i="8" s="1"/>
  <c r="AM58" i="8"/>
  <c r="AJ58" i="8"/>
  <c r="AG58" i="8"/>
  <c r="AC58" i="8"/>
  <c r="Z58" i="8"/>
  <c r="W58" i="8"/>
  <c r="T58" i="8"/>
  <c r="Q58" i="8"/>
  <c r="M58" i="8"/>
  <c r="M96" i="8" s="1"/>
  <c r="L58" i="8"/>
  <c r="CE58" i="8" s="1"/>
  <c r="G58" i="8"/>
  <c r="CF58" i="8" s="1"/>
  <c r="B58" i="8"/>
  <c r="CA57" i="8"/>
  <c r="BX57" i="8"/>
  <c r="BU57" i="8"/>
  <c r="BM57" i="8"/>
  <c r="BJ57" i="8"/>
  <c r="BG57" i="8"/>
  <c r="AX57" i="8"/>
  <c r="AV57" i="8" s="1"/>
  <c r="AW57" i="8"/>
  <c r="AS57" i="8"/>
  <c r="AP57" i="8"/>
  <c r="AM57" i="8"/>
  <c r="AJ57" i="8"/>
  <c r="AG57" i="8"/>
  <c r="AC57" i="8"/>
  <c r="Z57" i="8"/>
  <c r="W57" i="8"/>
  <c r="T57" i="8"/>
  <c r="Q57" i="8"/>
  <c r="P57" i="8"/>
  <c r="L57" i="8" s="1"/>
  <c r="CE57" i="8" s="1"/>
  <c r="G57" i="8"/>
  <c r="CF57" i="8" s="1"/>
  <c r="B57" i="8"/>
  <c r="CA56" i="8"/>
  <c r="BX56" i="8"/>
  <c r="BU56" i="8"/>
  <c r="BM56" i="8"/>
  <c r="BJ56" i="8"/>
  <c r="BG56" i="8"/>
  <c r="AX56" i="8"/>
  <c r="AV56" i="8" s="1"/>
  <c r="AW56" i="8"/>
  <c r="AS56" i="8"/>
  <c r="AP56" i="8"/>
  <c r="AM56" i="8"/>
  <c r="AJ56" i="8"/>
  <c r="AG56" i="8"/>
  <c r="AC56" i="8"/>
  <c r="Z56" i="8"/>
  <c r="W56" i="8"/>
  <c r="T56" i="8"/>
  <c r="Q56" i="8"/>
  <c r="L56" i="8"/>
  <c r="CE56" i="8" s="1"/>
  <c r="CD56" i="8" s="1"/>
  <c r="G56" i="8"/>
  <c r="CF56" i="8" s="1"/>
  <c r="B56" i="8"/>
  <c r="CA55" i="8"/>
  <c r="BX55" i="8"/>
  <c r="BU55" i="8"/>
  <c r="BM55" i="8"/>
  <c r="BJ55" i="8"/>
  <c r="BG55" i="8"/>
  <c r="AX55" i="8"/>
  <c r="AW55" i="8"/>
  <c r="AS55" i="8"/>
  <c r="AP55" i="8"/>
  <c r="AM55" i="8"/>
  <c r="AJ55" i="8"/>
  <c r="AG55" i="8"/>
  <c r="AC55" i="8"/>
  <c r="Z55" i="8"/>
  <c r="W55" i="8"/>
  <c r="T55" i="8"/>
  <c r="Q55" i="8"/>
  <c r="L55" i="8"/>
  <c r="CE55" i="8" s="1"/>
  <c r="G55" i="8"/>
  <c r="CF55" i="8" s="1"/>
  <c r="B55" i="8"/>
  <c r="CA54" i="8"/>
  <c r="BX54" i="8"/>
  <c r="BU54" i="8"/>
  <c r="BM54" i="8"/>
  <c r="BJ54" i="8"/>
  <c r="BG54" i="8"/>
  <c r="AX54" i="8"/>
  <c r="AV54" i="8" s="1"/>
  <c r="AW54" i="8"/>
  <c r="AS54" i="8"/>
  <c r="AP54" i="8"/>
  <c r="AM54" i="8"/>
  <c r="AJ54" i="8"/>
  <c r="AG54" i="8"/>
  <c r="AC54" i="8"/>
  <c r="Z54" i="8"/>
  <c r="W54" i="8"/>
  <c r="T54" i="8"/>
  <c r="Q54" i="8"/>
  <c r="L54" i="8"/>
  <c r="CE54" i="8" s="1"/>
  <c r="G54" i="8"/>
  <c r="CF54" i="8" s="1"/>
  <c r="B54" i="8"/>
  <c r="CA53" i="8"/>
  <c r="BX53" i="8"/>
  <c r="BU53" i="8"/>
  <c r="BM53" i="8"/>
  <c r="BJ53" i="8"/>
  <c r="BG53" i="8"/>
  <c r="AX53" i="8"/>
  <c r="AW53" i="8"/>
  <c r="AS53" i="8"/>
  <c r="AP53" i="8"/>
  <c r="AM53" i="8"/>
  <c r="AJ53" i="8"/>
  <c r="AG53" i="8"/>
  <c r="AC53" i="8"/>
  <c r="Z53" i="8"/>
  <c r="W53" i="8"/>
  <c r="T53" i="8"/>
  <c r="Q53" i="8"/>
  <c r="L53" i="8"/>
  <c r="CE53" i="8" s="1"/>
  <c r="G53" i="8"/>
  <c r="CF53" i="8" s="1"/>
  <c r="B53" i="8"/>
  <c r="CA52" i="8"/>
  <c r="BX52" i="8"/>
  <c r="BU52" i="8"/>
  <c r="BM52" i="8"/>
  <c r="BJ52" i="8"/>
  <c r="BG52" i="8"/>
  <c r="AX52" i="8"/>
  <c r="AW52" i="8"/>
  <c r="AS52" i="8"/>
  <c r="AP52" i="8"/>
  <c r="AM52" i="8"/>
  <c r="AJ52" i="8"/>
  <c r="AG52" i="8"/>
  <c r="AC52" i="8"/>
  <c r="Z52" i="8"/>
  <c r="W52" i="8"/>
  <c r="T52" i="8"/>
  <c r="Q52" i="8"/>
  <c r="L52" i="8"/>
  <c r="CE52" i="8" s="1"/>
  <c r="G52" i="8"/>
  <c r="CF52" i="8" s="1"/>
  <c r="B52" i="8"/>
  <c r="CA51" i="8"/>
  <c r="BX51" i="8"/>
  <c r="BU51" i="8"/>
  <c r="BM51" i="8"/>
  <c r="BJ51" i="8"/>
  <c r="BG51" i="8"/>
  <c r="AX51" i="8"/>
  <c r="AV51" i="8" s="1"/>
  <c r="AW51" i="8"/>
  <c r="AS51" i="8"/>
  <c r="AP51" i="8"/>
  <c r="AM51" i="8"/>
  <c r="AJ51" i="8"/>
  <c r="AG51" i="8"/>
  <c r="AC51" i="8"/>
  <c r="Z51" i="8"/>
  <c r="W51" i="8"/>
  <c r="T51" i="8"/>
  <c r="Q51" i="8"/>
  <c r="L51" i="8"/>
  <c r="CE51" i="8" s="1"/>
  <c r="G51" i="8"/>
  <c r="CF51" i="8" s="1"/>
  <c r="B51" i="8"/>
  <c r="CA50" i="8"/>
  <c r="BX50" i="8"/>
  <c r="BU50" i="8"/>
  <c r="BM50" i="8"/>
  <c r="BJ50" i="8"/>
  <c r="BG50" i="8"/>
  <c r="AX50" i="8"/>
  <c r="AW50" i="8"/>
  <c r="AS50" i="8"/>
  <c r="AP50" i="8"/>
  <c r="AM50" i="8"/>
  <c r="AJ50" i="8"/>
  <c r="AG50" i="8"/>
  <c r="AC50" i="8"/>
  <c r="Z50" i="8"/>
  <c r="W50" i="8"/>
  <c r="T50" i="8"/>
  <c r="Q50" i="8"/>
  <c r="L50" i="8"/>
  <c r="CE50" i="8" s="1"/>
  <c r="G50" i="8"/>
  <c r="CF50" i="8" s="1"/>
  <c r="B50" i="8"/>
  <c r="CA49" i="8"/>
  <c r="BX49" i="8"/>
  <c r="BU49" i="8"/>
  <c r="BM49" i="8"/>
  <c r="BJ49" i="8"/>
  <c r="BG49" i="8"/>
  <c r="AX49" i="8"/>
  <c r="AW49" i="8"/>
  <c r="AS49" i="8"/>
  <c r="AP49" i="8"/>
  <c r="AM49" i="8"/>
  <c r="AJ49" i="8"/>
  <c r="AG49" i="8"/>
  <c r="AC49" i="8"/>
  <c r="Z49" i="8"/>
  <c r="W49" i="8"/>
  <c r="T49" i="8"/>
  <c r="Q49" i="8"/>
  <c r="L49" i="8"/>
  <c r="CE49" i="8" s="1"/>
  <c r="G49" i="8"/>
  <c r="CF49" i="8" s="1"/>
  <c r="B49" i="8"/>
  <c r="CA48" i="8"/>
  <c r="BX48" i="8"/>
  <c r="BU48" i="8"/>
  <c r="BM48" i="8"/>
  <c r="BJ48" i="8"/>
  <c r="BG48" i="8"/>
  <c r="AX48" i="8"/>
  <c r="AV48" i="8" s="1"/>
  <c r="AW48" i="8"/>
  <c r="AS48" i="8"/>
  <c r="AP48" i="8"/>
  <c r="AM48" i="8"/>
  <c r="AJ48" i="8"/>
  <c r="AG48" i="8"/>
  <c r="AC48" i="8"/>
  <c r="Z48" i="8"/>
  <c r="W48" i="8"/>
  <c r="T48" i="8"/>
  <c r="Q48" i="8"/>
  <c r="L48" i="8"/>
  <c r="CE48" i="8" s="1"/>
  <c r="CD48" i="8" s="1"/>
  <c r="G48" i="8"/>
  <c r="CF48" i="8" s="1"/>
  <c r="B48" i="8"/>
  <c r="CA47" i="8"/>
  <c r="BX47" i="8"/>
  <c r="BU47" i="8"/>
  <c r="BM47" i="8"/>
  <c r="BJ47" i="8"/>
  <c r="BG47" i="8"/>
  <c r="AX47" i="8"/>
  <c r="AV47" i="8" s="1"/>
  <c r="AW47" i="8"/>
  <c r="AS47" i="8"/>
  <c r="AP47" i="8"/>
  <c r="AM47" i="8"/>
  <c r="AJ47" i="8"/>
  <c r="AG47" i="8"/>
  <c r="AC47" i="8"/>
  <c r="Z47" i="8"/>
  <c r="W47" i="8"/>
  <c r="T47" i="8"/>
  <c r="Q47" i="8"/>
  <c r="L47" i="8"/>
  <c r="CE47" i="8" s="1"/>
  <c r="G47" i="8"/>
  <c r="CF47" i="8" s="1"/>
  <c r="B47" i="8"/>
  <c r="CA46" i="8"/>
  <c r="BX46" i="8"/>
  <c r="BU46" i="8"/>
  <c r="BM46" i="8"/>
  <c r="BJ46" i="8"/>
  <c r="BG46" i="8"/>
  <c r="AX46" i="8"/>
  <c r="AW46" i="8"/>
  <c r="AS46" i="8"/>
  <c r="AP46" i="8"/>
  <c r="AM46" i="8"/>
  <c r="AJ46" i="8"/>
  <c r="AG46" i="8"/>
  <c r="AC46" i="8"/>
  <c r="Z46" i="8"/>
  <c r="W46" i="8"/>
  <c r="T46" i="8"/>
  <c r="Q46" i="8"/>
  <c r="L46" i="8"/>
  <c r="CE46" i="8" s="1"/>
  <c r="G46" i="8"/>
  <c r="CF46" i="8" s="1"/>
  <c r="B46" i="8"/>
  <c r="CA45" i="8"/>
  <c r="BX45" i="8"/>
  <c r="BU45" i="8"/>
  <c r="BM45" i="8"/>
  <c r="BJ45" i="8"/>
  <c r="BG45" i="8"/>
  <c r="AX45" i="8"/>
  <c r="AW45" i="8"/>
  <c r="AS45" i="8"/>
  <c r="AP45" i="8"/>
  <c r="AM45" i="8"/>
  <c r="AJ45" i="8"/>
  <c r="AG45" i="8"/>
  <c r="AC45" i="8"/>
  <c r="Z45" i="8"/>
  <c r="W45" i="8"/>
  <c r="T45" i="8"/>
  <c r="Q45" i="8"/>
  <c r="L45" i="8"/>
  <c r="CE45" i="8" s="1"/>
  <c r="G45" i="8"/>
  <c r="CF45" i="8" s="1"/>
  <c r="B45" i="8"/>
  <c r="CA44" i="8"/>
  <c r="BX44" i="8"/>
  <c r="BU44" i="8"/>
  <c r="BM44" i="8"/>
  <c r="BJ44" i="8"/>
  <c r="BG44" i="8"/>
  <c r="AX44" i="8"/>
  <c r="AW44" i="8"/>
  <c r="AS44" i="8"/>
  <c r="AP44" i="8"/>
  <c r="AM44" i="8"/>
  <c r="AJ44" i="8"/>
  <c r="AG44" i="8"/>
  <c r="AC44" i="8"/>
  <c r="Z44" i="8"/>
  <c r="W44" i="8"/>
  <c r="T44" i="8"/>
  <c r="Q44" i="8"/>
  <c r="L44" i="8"/>
  <c r="CE44" i="8" s="1"/>
  <c r="G44" i="8"/>
  <c r="CF44" i="8" s="1"/>
  <c r="B44" i="8"/>
  <c r="CA43" i="8"/>
  <c r="BX43" i="8"/>
  <c r="BU43" i="8"/>
  <c r="BM43" i="8"/>
  <c r="BJ43" i="8"/>
  <c r="BG43" i="8"/>
  <c r="AX43" i="8"/>
  <c r="AV43" i="8" s="1"/>
  <c r="AW43" i="8"/>
  <c r="AS43" i="8"/>
  <c r="AP43" i="8"/>
  <c r="AM43" i="8"/>
  <c r="AJ43" i="8"/>
  <c r="AG43" i="8"/>
  <c r="AC43" i="8"/>
  <c r="Z43" i="8"/>
  <c r="W43" i="8"/>
  <c r="T43" i="8"/>
  <c r="Q43" i="8"/>
  <c r="L43" i="8"/>
  <c r="CE43" i="8" s="1"/>
  <c r="G43" i="8"/>
  <c r="CF43" i="8" s="1"/>
  <c r="B43" i="8"/>
  <c r="CA42" i="8"/>
  <c r="BX42" i="8"/>
  <c r="BU42" i="8"/>
  <c r="BM42" i="8"/>
  <c r="BJ42" i="8"/>
  <c r="BG42" i="8"/>
  <c r="AX42" i="8"/>
  <c r="AW42" i="8"/>
  <c r="AS42" i="8"/>
  <c r="AP42" i="8"/>
  <c r="AM42" i="8"/>
  <c r="AJ42" i="8"/>
  <c r="AG42" i="8"/>
  <c r="AC42" i="8"/>
  <c r="Z42" i="8"/>
  <c r="W42" i="8"/>
  <c r="T42" i="8"/>
  <c r="Q42" i="8"/>
  <c r="L42" i="8"/>
  <c r="CE42" i="8" s="1"/>
  <c r="G42" i="8"/>
  <c r="CF42" i="8" s="1"/>
  <c r="B42" i="8"/>
  <c r="CA41" i="8"/>
  <c r="BX41" i="8"/>
  <c r="BU41" i="8"/>
  <c r="BM41" i="8"/>
  <c r="BJ41" i="8"/>
  <c r="BG41" i="8"/>
  <c r="AX41" i="8"/>
  <c r="AW41" i="8"/>
  <c r="AS41" i="8"/>
  <c r="AP41" i="8"/>
  <c r="AM41" i="8"/>
  <c r="AJ41" i="8"/>
  <c r="AG41" i="8"/>
  <c r="AC41" i="8"/>
  <c r="Z41" i="8"/>
  <c r="W41" i="8"/>
  <c r="T41" i="8"/>
  <c r="Q41" i="8"/>
  <c r="L41" i="8"/>
  <c r="CE41" i="8" s="1"/>
  <c r="G41" i="8"/>
  <c r="CF41" i="8" s="1"/>
  <c r="B41" i="8"/>
  <c r="CA40" i="8"/>
  <c r="BX40" i="8"/>
  <c r="BU40" i="8"/>
  <c r="BM40" i="8"/>
  <c r="BJ40" i="8"/>
  <c r="BG40" i="8"/>
  <c r="AX40" i="8"/>
  <c r="AV40" i="8" s="1"/>
  <c r="AW40" i="8"/>
  <c r="AS40" i="8"/>
  <c r="AP40" i="8"/>
  <c r="AM40" i="8"/>
  <c r="AJ40" i="8"/>
  <c r="AG40" i="8"/>
  <c r="AC40" i="8"/>
  <c r="Z40" i="8"/>
  <c r="W40" i="8"/>
  <c r="T40" i="8"/>
  <c r="Q40" i="8"/>
  <c r="L40" i="8"/>
  <c r="CE40" i="8" s="1"/>
  <c r="CD40" i="8" s="1"/>
  <c r="G40" i="8"/>
  <c r="CF40" i="8" s="1"/>
  <c r="B40" i="8"/>
  <c r="CA39" i="8"/>
  <c r="BX39" i="8"/>
  <c r="BU39" i="8"/>
  <c r="BM39" i="8"/>
  <c r="BJ39" i="8"/>
  <c r="BG39" i="8"/>
  <c r="AX39" i="8"/>
  <c r="AW39" i="8"/>
  <c r="AS39" i="8"/>
  <c r="AP39" i="8"/>
  <c r="AM39" i="8"/>
  <c r="AJ39" i="8"/>
  <c r="AG39" i="8"/>
  <c r="AC39" i="8"/>
  <c r="Z39" i="8"/>
  <c r="W39" i="8"/>
  <c r="T39" i="8"/>
  <c r="Q39" i="8"/>
  <c r="L39" i="8"/>
  <c r="CE39" i="8" s="1"/>
  <c r="G39" i="8"/>
  <c r="CF39" i="8" s="1"/>
  <c r="B39" i="8"/>
  <c r="CA38" i="8"/>
  <c r="BX38" i="8"/>
  <c r="BU38" i="8"/>
  <c r="BM38" i="8"/>
  <c r="BJ38" i="8"/>
  <c r="BG38" i="8"/>
  <c r="AX38" i="8"/>
  <c r="AW38" i="8"/>
  <c r="AS38" i="8"/>
  <c r="AP38" i="8"/>
  <c r="AM38" i="8"/>
  <c r="AJ38" i="8"/>
  <c r="AG38" i="8"/>
  <c r="AC38" i="8"/>
  <c r="Z38" i="8"/>
  <c r="W38" i="8"/>
  <c r="T38" i="8"/>
  <c r="Q38" i="8"/>
  <c r="L38" i="8"/>
  <c r="CE38" i="8" s="1"/>
  <c r="G38" i="8"/>
  <c r="CF38" i="8" s="1"/>
  <c r="B38" i="8"/>
  <c r="CA37" i="8"/>
  <c r="BX37" i="8"/>
  <c r="BU37" i="8"/>
  <c r="BM37" i="8"/>
  <c r="BJ37" i="8"/>
  <c r="BG37" i="8"/>
  <c r="AX37" i="8"/>
  <c r="AW37" i="8"/>
  <c r="AS37" i="8"/>
  <c r="AP37" i="8"/>
  <c r="AM37" i="8"/>
  <c r="AJ37" i="8"/>
  <c r="AG37" i="8"/>
  <c r="AC37" i="8"/>
  <c r="Z37" i="8"/>
  <c r="W37" i="8"/>
  <c r="T37" i="8"/>
  <c r="Q37" i="8"/>
  <c r="L37" i="8"/>
  <c r="CE37" i="8" s="1"/>
  <c r="CD37" i="8" s="1"/>
  <c r="G37" i="8"/>
  <c r="CF37" i="8" s="1"/>
  <c r="B37" i="8"/>
  <c r="CA36" i="8"/>
  <c r="BX36" i="8"/>
  <c r="BU36" i="8"/>
  <c r="BM36" i="8"/>
  <c r="BJ36" i="8"/>
  <c r="BG36" i="8"/>
  <c r="AX36" i="8"/>
  <c r="AW36" i="8"/>
  <c r="AS36" i="8"/>
  <c r="AP36" i="8"/>
  <c r="AM36" i="8"/>
  <c r="AJ36" i="8"/>
  <c r="AG36" i="8"/>
  <c r="AC36" i="8"/>
  <c r="Z36" i="8"/>
  <c r="W36" i="8"/>
  <c r="T36" i="8"/>
  <c r="Q36" i="8"/>
  <c r="L36" i="8"/>
  <c r="CE36" i="8" s="1"/>
  <c r="G36" i="8"/>
  <c r="CF36" i="8" s="1"/>
  <c r="B36" i="8"/>
  <c r="CA35" i="8"/>
  <c r="BX35" i="8"/>
  <c r="BU35" i="8"/>
  <c r="BM35" i="8"/>
  <c r="BJ35" i="8"/>
  <c r="BG35" i="8"/>
  <c r="AX35" i="8"/>
  <c r="AW35" i="8"/>
  <c r="AS35" i="8"/>
  <c r="AP35" i="8"/>
  <c r="AM35" i="8"/>
  <c r="AJ35" i="8"/>
  <c r="AG35" i="8"/>
  <c r="AC35" i="8"/>
  <c r="Z35" i="8"/>
  <c r="W35" i="8"/>
  <c r="T35" i="8"/>
  <c r="Q35" i="8"/>
  <c r="L35" i="8"/>
  <c r="CE35" i="8" s="1"/>
  <c r="G35" i="8"/>
  <c r="CF35" i="8" s="1"/>
  <c r="B35" i="8"/>
  <c r="CA34" i="8"/>
  <c r="BX34" i="8"/>
  <c r="BU34" i="8"/>
  <c r="BM34" i="8"/>
  <c r="BJ34" i="8"/>
  <c r="BG34" i="8"/>
  <c r="AX34" i="8"/>
  <c r="AW34" i="8"/>
  <c r="AS34" i="8"/>
  <c r="AP34" i="8"/>
  <c r="AM34" i="8"/>
  <c r="AJ34" i="8"/>
  <c r="AG34" i="8"/>
  <c r="AC34" i="8"/>
  <c r="Z34" i="8"/>
  <c r="W34" i="8"/>
  <c r="T34" i="8"/>
  <c r="Q34" i="8"/>
  <c r="L34" i="8"/>
  <c r="CE34" i="8" s="1"/>
  <c r="G34" i="8"/>
  <c r="CF34" i="8" s="1"/>
  <c r="B34" i="8"/>
  <c r="CA33" i="8"/>
  <c r="BX33" i="8"/>
  <c r="BU33" i="8"/>
  <c r="BP33" i="8"/>
  <c r="BM33" i="8" s="1"/>
  <c r="BJ33" i="8"/>
  <c r="BG33" i="8"/>
  <c r="AX33" i="8"/>
  <c r="AV33" i="8" s="1"/>
  <c r="AW33" i="8"/>
  <c r="AS33" i="8"/>
  <c r="AP33" i="8"/>
  <c r="AM33" i="8"/>
  <c r="AJ33" i="8"/>
  <c r="AG33" i="8"/>
  <c r="AC33" i="8"/>
  <c r="Z33" i="8"/>
  <c r="W33" i="8"/>
  <c r="T33" i="8"/>
  <c r="Q33" i="8"/>
  <c r="P33" i="8"/>
  <c r="L33" i="8" s="1"/>
  <c r="CE33" i="8" s="1"/>
  <c r="CD33" i="8" s="1"/>
  <c r="G33" i="8"/>
  <c r="CF33" i="8" s="1"/>
  <c r="B33" i="8"/>
  <c r="CA32" i="8"/>
  <c r="BX32" i="8"/>
  <c r="BU32" i="8"/>
  <c r="BM32" i="8"/>
  <c r="BJ32" i="8"/>
  <c r="BG32" i="8"/>
  <c r="AX32" i="8"/>
  <c r="AW32" i="8"/>
  <c r="AS32" i="8"/>
  <c r="AP32" i="8"/>
  <c r="AM32" i="8"/>
  <c r="AJ32" i="8"/>
  <c r="AG32" i="8"/>
  <c r="AC32" i="8"/>
  <c r="Z32" i="8"/>
  <c r="W32" i="8"/>
  <c r="T32" i="8"/>
  <c r="Q32" i="8"/>
  <c r="L32" i="8"/>
  <c r="CE32" i="8" s="1"/>
  <c r="G32" i="8"/>
  <c r="CF32" i="8" s="1"/>
  <c r="B32" i="8"/>
  <c r="CA31" i="8"/>
  <c r="BX31" i="8"/>
  <c r="BU31" i="8"/>
  <c r="BP31" i="8"/>
  <c r="BM31" i="8" s="1"/>
  <c r="BJ31" i="8"/>
  <c r="BG31" i="8"/>
  <c r="AX31" i="8"/>
  <c r="AW31" i="8"/>
  <c r="AS31" i="8"/>
  <c r="AP31" i="8"/>
  <c r="AM31" i="8"/>
  <c r="AJ31" i="8"/>
  <c r="AG31" i="8"/>
  <c r="AC31" i="8"/>
  <c r="Z31" i="8"/>
  <c r="W31" i="8"/>
  <c r="T31" i="8"/>
  <c r="Q31" i="8"/>
  <c r="P31" i="8"/>
  <c r="L31" i="8" s="1"/>
  <c r="G31" i="8"/>
  <c r="CF31" i="8" s="1"/>
  <c r="B31" i="8"/>
  <c r="CA30" i="8"/>
  <c r="BX30" i="8"/>
  <c r="BU30" i="8"/>
  <c r="BM30" i="8"/>
  <c r="BJ30" i="8"/>
  <c r="BG30" i="8"/>
  <c r="AX30" i="8"/>
  <c r="AW30" i="8"/>
  <c r="AS30" i="8"/>
  <c r="AP30" i="8"/>
  <c r="AM30" i="8"/>
  <c r="AJ30" i="8"/>
  <c r="AG30" i="8"/>
  <c r="AC30" i="8"/>
  <c r="Z30" i="8"/>
  <c r="W30" i="8"/>
  <c r="T30" i="8"/>
  <c r="Q30" i="8"/>
  <c r="P30" i="8"/>
  <c r="G30" i="8"/>
  <c r="CF30" i="8" s="1"/>
  <c r="B30" i="8"/>
  <c r="CA29" i="8"/>
  <c r="BX29" i="8"/>
  <c r="BU29" i="8"/>
  <c r="BM29" i="8"/>
  <c r="BJ29" i="8"/>
  <c r="BG29" i="8"/>
  <c r="AX29" i="8"/>
  <c r="AW29" i="8"/>
  <c r="AS29" i="8"/>
  <c r="AP29" i="8"/>
  <c r="AM29" i="8"/>
  <c r="AJ29" i="8"/>
  <c r="AG29" i="8"/>
  <c r="AC29" i="8"/>
  <c r="Z29" i="8"/>
  <c r="W29" i="8"/>
  <c r="T29" i="8"/>
  <c r="Q29" i="8"/>
  <c r="L29" i="8"/>
  <c r="CE29" i="8" s="1"/>
  <c r="G29" i="8"/>
  <c r="CF29" i="8" s="1"/>
  <c r="B29" i="8"/>
  <c r="CA28" i="8"/>
  <c r="BX28" i="8"/>
  <c r="BU28" i="8"/>
  <c r="BM28" i="8"/>
  <c r="BJ28" i="8"/>
  <c r="BG28" i="8"/>
  <c r="AX28" i="8"/>
  <c r="AW28" i="8"/>
  <c r="AV28" i="8"/>
  <c r="AS28" i="8"/>
  <c r="AP28" i="8"/>
  <c r="AM28" i="8"/>
  <c r="AJ28" i="8"/>
  <c r="AG28" i="8"/>
  <c r="AC28" i="8"/>
  <c r="Z28" i="8"/>
  <c r="W28" i="8"/>
  <c r="T28" i="8"/>
  <c r="Q28" i="8"/>
  <c r="L28" i="8"/>
  <c r="CE28" i="8" s="1"/>
  <c r="G28" i="8"/>
  <c r="CF28" i="8" s="1"/>
  <c r="B28" i="8"/>
  <c r="CA27" i="8"/>
  <c r="BX27" i="8"/>
  <c r="BU27" i="8"/>
  <c r="BM27" i="8"/>
  <c r="BJ27" i="8"/>
  <c r="BG27" i="8"/>
  <c r="AX27" i="8"/>
  <c r="AW27" i="8"/>
  <c r="AS27" i="8"/>
  <c r="AP27" i="8"/>
  <c r="AM27" i="8"/>
  <c r="AJ27" i="8"/>
  <c r="AG27" i="8"/>
  <c r="AC27" i="8"/>
  <c r="Z27" i="8"/>
  <c r="W27" i="8"/>
  <c r="T27" i="8"/>
  <c r="Q27" i="8"/>
  <c r="L27" i="8"/>
  <c r="CE27" i="8" s="1"/>
  <c r="G27" i="8"/>
  <c r="CF27" i="8" s="1"/>
  <c r="B27" i="8"/>
  <c r="CA26" i="8"/>
  <c r="BX26" i="8"/>
  <c r="BU26" i="8"/>
  <c r="BM26" i="8"/>
  <c r="BJ26" i="8"/>
  <c r="BG26" i="8"/>
  <c r="AX26" i="8"/>
  <c r="AW26" i="8"/>
  <c r="AS26" i="8"/>
  <c r="AP26" i="8"/>
  <c r="AM26" i="8"/>
  <c r="AJ26" i="8"/>
  <c r="AG26" i="8"/>
  <c r="AC26" i="8"/>
  <c r="Z26" i="8"/>
  <c r="W26" i="8"/>
  <c r="T26" i="8"/>
  <c r="Q26" i="8"/>
  <c r="L26" i="8"/>
  <c r="CE26" i="8" s="1"/>
  <c r="G26" i="8"/>
  <c r="CF26" i="8" s="1"/>
  <c r="B26" i="8"/>
  <c r="CA25" i="8"/>
  <c r="BX25" i="8"/>
  <c r="BU25" i="8"/>
  <c r="BM25" i="8"/>
  <c r="BJ25" i="8"/>
  <c r="BG25" i="8"/>
  <c r="AX25" i="8"/>
  <c r="AW25" i="8"/>
  <c r="AS25" i="8"/>
  <c r="AP25" i="8"/>
  <c r="AM25" i="8"/>
  <c r="AJ25" i="8"/>
  <c r="AG25" i="8"/>
  <c r="AC25" i="8"/>
  <c r="Z25" i="8"/>
  <c r="W25" i="8"/>
  <c r="T25" i="8"/>
  <c r="Q25" i="8"/>
  <c r="L25" i="8"/>
  <c r="CE25" i="8" s="1"/>
  <c r="G25" i="8"/>
  <c r="CF25" i="8" s="1"/>
  <c r="B25" i="8"/>
  <c r="CA24" i="8"/>
  <c r="BX24" i="8"/>
  <c r="BU24" i="8"/>
  <c r="BM24" i="8"/>
  <c r="BJ24" i="8"/>
  <c r="BG24" i="8"/>
  <c r="AX24" i="8"/>
  <c r="AW24" i="8"/>
  <c r="AS24" i="8"/>
  <c r="AP24" i="8"/>
  <c r="AM24" i="8"/>
  <c r="AJ24" i="8"/>
  <c r="AG24" i="8"/>
  <c r="AC24" i="8"/>
  <c r="Z24" i="8"/>
  <c r="W24" i="8"/>
  <c r="T24" i="8"/>
  <c r="Q24" i="8"/>
  <c r="L24" i="8"/>
  <c r="CE24" i="8" s="1"/>
  <c r="G24" i="8"/>
  <c r="CF24" i="8" s="1"/>
  <c r="B24" i="8"/>
  <c r="CA23" i="8"/>
  <c r="BX23" i="8"/>
  <c r="BU23" i="8"/>
  <c r="BM23" i="8"/>
  <c r="BJ23" i="8"/>
  <c r="BG23" i="8"/>
  <c r="AX23" i="8"/>
  <c r="AV23" i="8" s="1"/>
  <c r="AW23" i="8"/>
  <c r="AS23" i="8"/>
  <c r="AP23" i="8"/>
  <c r="AM23" i="8"/>
  <c r="AJ23" i="8"/>
  <c r="AG23" i="8"/>
  <c r="AC23" i="8"/>
  <c r="Z23" i="8"/>
  <c r="W23" i="8"/>
  <c r="T23" i="8"/>
  <c r="Q23" i="8"/>
  <c r="L23" i="8"/>
  <c r="CE23" i="8" s="1"/>
  <c r="G23" i="8"/>
  <c r="CF23" i="8" s="1"/>
  <c r="B23" i="8"/>
  <c r="CA22" i="8"/>
  <c r="BX22" i="8"/>
  <c r="BU22" i="8"/>
  <c r="BM22" i="8"/>
  <c r="BJ22" i="8"/>
  <c r="BG22" i="8"/>
  <c r="AX22" i="8"/>
  <c r="AV22" i="8" s="1"/>
  <c r="AW22" i="8"/>
  <c r="AS22" i="8"/>
  <c r="AP22" i="8"/>
  <c r="AM22" i="8"/>
  <c r="AJ22" i="8"/>
  <c r="AG22" i="8"/>
  <c r="AC22" i="8"/>
  <c r="Z22" i="8"/>
  <c r="W22" i="8"/>
  <c r="T22" i="8"/>
  <c r="Q22" i="8"/>
  <c r="L22" i="8"/>
  <c r="CE22" i="8" s="1"/>
  <c r="G22" i="8"/>
  <c r="CF22" i="8" s="1"/>
  <c r="B22" i="8"/>
  <c r="CA21" i="8"/>
  <c r="BX21" i="8"/>
  <c r="BU21" i="8"/>
  <c r="BM21" i="8"/>
  <c r="BJ21" i="8"/>
  <c r="BG21" i="8"/>
  <c r="AX21" i="8"/>
  <c r="AW21" i="8"/>
  <c r="AS21" i="8"/>
  <c r="AP21" i="8"/>
  <c r="AM21" i="8"/>
  <c r="AJ21" i="8"/>
  <c r="AG21" i="8"/>
  <c r="AC21" i="8"/>
  <c r="Z21" i="8"/>
  <c r="W21" i="8"/>
  <c r="T21" i="8"/>
  <c r="Q21" i="8"/>
  <c r="L21" i="8"/>
  <c r="CE21" i="8" s="1"/>
  <c r="G21" i="8"/>
  <c r="CF21" i="8" s="1"/>
  <c r="B21" i="8"/>
  <c r="CA20" i="8"/>
  <c r="BX20" i="8"/>
  <c r="BU20" i="8"/>
  <c r="BM20" i="8"/>
  <c r="BJ20" i="8"/>
  <c r="BG20" i="8"/>
  <c r="AX20" i="8"/>
  <c r="AW20" i="8"/>
  <c r="AS20" i="8"/>
  <c r="AP20" i="8"/>
  <c r="AM20" i="8"/>
  <c r="AJ20" i="8"/>
  <c r="AG20" i="8"/>
  <c r="AC20" i="8"/>
  <c r="Z20" i="8"/>
  <c r="W20" i="8"/>
  <c r="T20" i="8"/>
  <c r="Q20" i="8"/>
  <c r="L20" i="8"/>
  <c r="CE20" i="8" s="1"/>
  <c r="G20" i="8"/>
  <c r="CF20" i="8" s="1"/>
  <c r="B20" i="8"/>
  <c r="CA19" i="8"/>
  <c r="BX19" i="8"/>
  <c r="BU19" i="8"/>
  <c r="BM19" i="8"/>
  <c r="BJ19" i="8"/>
  <c r="BG19" i="8"/>
  <c r="AX19" i="8"/>
  <c r="AW19" i="8"/>
  <c r="AS19" i="8"/>
  <c r="AP19" i="8"/>
  <c r="AM19" i="8"/>
  <c r="AJ19" i="8"/>
  <c r="AG19" i="8"/>
  <c r="AC19" i="8"/>
  <c r="Z19" i="8"/>
  <c r="W19" i="8"/>
  <c r="T19" i="8"/>
  <c r="Q19" i="8"/>
  <c r="L19" i="8"/>
  <c r="CE19" i="8" s="1"/>
  <c r="G19" i="8"/>
  <c r="CF19" i="8" s="1"/>
  <c r="B19" i="8"/>
  <c r="CA18" i="8"/>
  <c r="BX18" i="8"/>
  <c r="BU18" i="8"/>
  <c r="BM18" i="8"/>
  <c r="BJ18" i="8"/>
  <c r="BG18" i="8"/>
  <c r="AX18" i="8"/>
  <c r="AV18" i="8" s="1"/>
  <c r="AW18" i="8"/>
  <c r="AS18" i="8"/>
  <c r="AP18" i="8"/>
  <c r="AM18" i="8"/>
  <c r="AJ18" i="8"/>
  <c r="AG18" i="8"/>
  <c r="AC18" i="8"/>
  <c r="Z18" i="8"/>
  <c r="W18" i="8"/>
  <c r="T18" i="8"/>
  <c r="Q18" i="8"/>
  <c r="L18" i="8"/>
  <c r="CE18" i="8" s="1"/>
  <c r="G18" i="8"/>
  <c r="CF18" i="8" s="1"/>
  <c r="B18" i="8"/>
  <c r="CA17" i="8"/>
  <c r="BX17" i="8"/>
  <c r="BU17" i="8"/>
  <c r="BM17" i="8"/>
  <c r="BJ17" i="8"/>
  <c r="BG17" i="8"/>
  <c r="AX17" i="8"/>
  <c r="AW17" i="8"/>
  <c r="AV17" i="8"/>
  <c r="AS17" i="8"/>
  <c r="AP17" i="8"/>
  <c r="AM17" i="8"/>
  <c r="AJ17" i="8"/>
  <c r="AG17" i="8"/>
  <c r="AC17" i="8"/>
  <c r="Z17" i="8"/>
  <c r="W17" i="8"/>
  <c r="T17" i="8"/>
  <c r="Q17" i="8"/>
  <c r="L17" i="8"/>
  <c r="CE17" i="8" s="1"/>
  <c r="G17" i="8"/>
  <c r="CF17" i="8" s="1"/>
  <c r="B17" i="8"/>
  <c r="CA16" i="8"/>
  <c r="BX16" i="8"/>
  <c r="BU16" i="8"/>
  <c r="BM16" i="8"/>
  <c r="BJ16" i="8"/>
  <c r="BG16" i="8"/>
  <c r="AX16" i="8"/>
  <c r="AV16" i="8" s="1"/>
  <c r="AW16" i="8"/>
  <c r="AS16" i="8"/>
  <c r="AP16" i="8"/>
  <c r="AM16" i="8"/>
  <c r="AJ16" i="8"/>
  <c r="AG16" i="8"/>
  <c r="AC16" i="8"/>
  <c r="Z16" i="8"/>
  <c r="W16" i="8"/>
  <c r="T16" i="8"/>
  <c r="Q16" i="8"/>
  <c r="L16" i="8"/>
  <c r="CE16" i="8" s="1"/>
  <c r="G16" i="8"/>
  <c r="CF16" i="8" s="1"/>
  <c r="B16" i="8"/>
  <c r="CA15" i="8"/>
  <c r="BX15" i="8"/>
  <c r="BU15" i="8"/>
  <c r="BM15" i="8"/>
  <c r="BJ15" i="8"/>
  <c r="BG15" i="8"/>
  <c r="AX15" i="8"/>
  <c r="AW15" i="8"/>
  <c r="AS15" i="8"/>
  <c r="AP15" i="8"/>
  <c r="AM15" i="8"/>
  <c r="AJ15" i="8"/>
  <c r="AG15" i="8"/>
  <c r="AC15" i="8"/>
  <c r="Z15" i="8"/>
  <c r="W15" i="8"/>
  <c r="T15" i="8"/>
  <c r="Q15" i="8"/>
  <c r="L15" i="8"/>
  <c r="CE15" i="8" s="1"/>
  <c r="G15" i="8"/>
  <c r="CF15" i="8" s="1"/>
  <c r="B15" i="8"/>
  <c r="CA14" i="8"/>
  <c r="BX14" i="8"/>
  <c r="BU14" i="8"/>
  <c r="BM14" i="8"/>
  <c r="BJ14" i="8"/>
  <c r="BG14" i="8"/>
  <c r="AX14" i="8"/>
  <c r="AW14" i="8"/>
  <c r="AS14" i="8"/>
  <c r="AP14" i="8"/>
  <c r="AM14" i="8"/>
  <c r="AJ14" i="8"/>
  <c r="AG14" i="8"/>
  <c r="AC14" i="8"/>
  <c r="Z14" i="8"/>
  <c r="W14" i="8"/>
  <c r="T14" i="8"/>
  <c r="Q14" i="8"/>
  <c r="L14" i="8"/>
  <c r="CE14" i="8" s="1"/>
  <c r="G14" i="8"/>
  <c r="CF14" i="8" s="1"/>
  <c r="B14" i="8"/>
  <c r="CA13" i="8"/>
  <c r="BX13" i="8"/>
  <c r="BU13" i="8"/>
  <c r="BM13" i="8"/>
  <c r="BJ13" i="8"/>
  <c r="BG13" i="8"/>
  <c r="AX13" i="8"/>
  <c r="AW13" i="8"/>
  <c r="AS13" i="8"/>
  <c r="AP13" i="8"/>
  <c r="AM13" i="8"/>
  <c r="AJ13" i="8"/>
  <c r="AG13" i="8"/>
  <c r="AC13" i="8"/>
  <c r="Z13" i="8"/>
  <c r="W13" i="8"/>
  <c r="T13" i="8"/>
  <c r="Q13" i="8"/>
  <c r="L13" i="8"/>
  <c r="CE13" i="8" s="1"/>
  <c r="G13" i="8"/>
  <c r="CF13" i="8" s="1"/>
  <c r="B13" i="8"/>
  <c r="CA12" i="8"/>
  <c r="BX12" i="8"/>
  <c r="BU12" i="8"/>
  <c r="BM12" i="8"/>
  <c r="BJ12" i="8"/>
  <c r="BG12" i="8"/>
  <c r="AX12" i="8"/>
  <c r="AW12" i="8"/>
  <c r="AS12" i="8"/>
  <c r="AP12" i="8"/>
  <c r="AM12" i="8"/>
  <c r="AJ12" i="8"/>
  <c r="AG12" i="8"/>
  <c r="AC12" i="8"/>
  <c r="Z12" i="8"/>
  <c r="W12" i="8"/>
  <c r="T12" i="8"/>
  <c r="Q12" i="8"/>
  <c r="L12" i="8"/>
  <c r="CE12" i="8" s="1"/>
  <c r="G12" i="8"/>
  <c r="CF12" i="8" s="1"/>
  <c r="B12" i="8"/>
  <c r="CA11" i="8"/>
  <c r="BX11" i="8"/>
  <c r="BU11" i="8"/>
  <c r="BM11" i="8"/>
  <c r="BJ11" i="8"/>
  <c r="BG11" i="8"/>
  <c r="AX11" i="8"/>
  <c r="AW11" i="8"/>
  <c r="AS11" i="8"/>
  <c r="AP11" i="8"/>
  <c r="AM11" i="8"/>
  <c r="AJ11" i="8"/>
  <c r="AG11" i="8"/>
  <c r="AC11" i="8"/>
  <c r="Z11" i="8"/>
  <c r="W11" i="8"/>
  <c r="T11" i="8"/>
  <c r="Q11" i="8"/>
  <c r="L11" i="8"/>
  <c r="CE11" i="8" s="1"/>
  <c r="G11" i="8"/>
  <c r="CF11" i="8" s="1"/>
  <c r="B11" i="8"/>
  <c r="CA10" i="8"/>
  <c r="BX10" i="8"/>
  <c r="BU10" i="8"/>
  <c r="BM10" i="8"/>
  <c r="BJ10" i="8"/>
  <c r="BG10" i="8"/>
  <c r="AX10" i="8"/>
  <c r="AW10" i="8"/>
  <c r="AS10" i="8"/>
  <c r="AP10" i="8"/>
  <c r="AM10" i="8"/>
  <c r="AJ10" i="8"/>
  <c r="AG10" i="8"/>
  <c r="AC10" i="8"/>
  <c r="Z10" i="8"/>
  <c r="W10" i="8"/>
  <c r="T10" i="8"/>
  <c r="Q10" i="8"/>
  <c r="L10" i="8"/>
  <c r="CE10" i="8" s="1"/>
  <c r="G10" i="8"/>
  <c r="CF10" i="8" s="1"/>
  <c r="B10" i="8"/>
  <c r="AV52" i="8" l="1"/>
  <c r="AV13" i="8"/>
  <c r="AV27" i="8"/>
  <c r="AV38" i="8"/>
  <c r="CD58" i="8"/>
  <c r="CD59" i="8"/>
  <c r="AV59" i="8"/>
  <c r="AV66" i="8"/>
  <c r="AV71" i="8"/>
  <c r="CD24" i="8"/>
  <c r="AV24" i="8"/>
  <c r="AV36" i="8"/>
  <c r="CD53" i="8"/>
  <c r="AV63" i="8"/>
  <c r="AV84" i="8"/>
  <c r="CD22" i="8"/>
  <c r="CD12" i="8"/>
  <c r="AV12" i="8"/>
  <c r="CD15" i="8"/>
  <c r="AV15" i="8"/>
  <c r="CD20" i="8"/>
  <c r="AV20" i="8"/>
  <c r="AV26" i="8"/>
  <c r="CD39" i="8"/>
  <c r="AV39" i="8"/>
  <c r="CD44" i="8"/>
  <c r="AV50" i="8"/>
  <c r="CD55" i="8"/>
  <c r="AV55" i="8"/>
  <c r="AV61" i="8"/>
  <c r="AG62" i="8"/>
  <c r="AV65" i="8"/>
  <c r="AV73" i="8"/>
  <c r="CE76" i="8"/>
  <c r="BR96" i="8"/>
  <c r="BU96" i="8"/>
  <c r="CD27" i="8"/>
  <c r="BX73" i="8"/>
  <c r="AV82" i="8"/>
  <c r="CD38" i="8"/>
  <c r="CD54" i="8"/>
  <c r="AV91" i="8"/>
  <c r="AV95" i="8"/>
  <c r="Q96" i="8"/>
  <c r="AJ96" i="8"/>
  <c r="BJ96" i="8"/>
  <c r="CE31" i="8"/>
  <c r="CD31" i="8" s="1"/>
  <c r="AV35" i="8"/>
  <c r="AV62" i="8"/>
  <c r="CD64" i="8"/>
  <c r="AV64" i="8"/>
  <c r="CD67" i="8"/>
  <c r="AV69" i="8"/>
  <c r="AV75" i="8"/>
  <c r="AV14" i="8"/>
  <c r="CD16" i="8"/>
  <c r="CD23" i="8"/>
  <c r="CD25" i="8"/>
  <c r="CD28" i="8"/>
  <c r="AV30" i="8"/>
  <c r="CD32" i="8"/>
  <c r="CD36" i="8"/>
  <c r="AV42" i="8"/>
  <c r="AV46" i="8"/>
  <c r="CD49" i="8"/>
  <c r="AV49" i="8"/>
  <c r="CD52" i="8"/>
  <c r="CD60" i="8"/>
  <c r="AV60" i="8"/>
  <c r="CE69" i="8"/>
  <c r="CD70" i="8"/>
  <c r="CD72" i="8"/>
  <c r="AV76" i="8"/>
  <c r="CE80" i="8"/>
  <c r="CD80" i="8" s="1"/>
  <c r="AV81" i="8"/>
  <c r="AV83" i="8"/>
  <c r="CD86" i="8"/>
  <c r="AV86" i="8"/>
  <c r="CD89" i="8"/>
  <c r="AV89" i="8"/>
  <c r="CD92" i="8"/>
  <c r="AV92" i="8"/>
  <c r="AM96" i="8"/>
  <c r="BG96" i="8"/>
  <c r="CD14" i="8"/>
  <c r="CD10" i="8"/>
  <c r="CD18" i="8"/>
  <c r="AV44" i="8"/>
  <c r="CE73" i="8"/>
  <c r="CD73" i="8" s="1"/>
  <c r="W96" i="8"/>
  <c r="CD84" i="8"/>
  <c r="CD11" i="8"/>
  <c r="CD29" i="8"/>
  <c r="AV11" i="8"/>
  <c r="CD17" i="8"/>
  <c r="CD19" i="8"/>
  <c r="AV19" i="8"/>
  <c r="CD21" i="8"/>
  <c r="CD34" i="8"/>
  <c r="CD41" i="8"/>
  <c r="AV41" i="8"/>
  <c r="CD45" i="8"/>
  <c r="CD46" i="8"/>
  <c r="CD57" i="8"/>
  <c r="CD63" i="8"/>
  <c r="CD68" i="8"/>
  <c r="AV68" i="8"/>
  <c r="CD74" i="8"/>
  <c r="AV74" i="8"/>
  <c r="CD76" i="8"/>
  <c r="CD78" i="8"/>
  <c r="CB96" i="8"/>
  <c r="CA96" i="8" s="1"/>
  <c r="CD82" i="8"/>
  <c r="AV88" i="8"/>
  <c r="CD91" i="8"/>
  <c r="CD95" i="8"/>
  <c r="CD13" i="8"/>
  <c r="AV25" i="8"/>
  <c r="AV31" i="8"/>
  <c r="BP96" i="8"/>
  <c r="AV37" i="8"/>
  <c r="CD42" i="8"/>
  <c r="CD43" i="8"/>
  <c r="AV53" i="8"/>
  <c r="CD61" i="8"/>
  <c r="BM62" i="8"/>
  <c r="AX96" i="8"/>
  <c r="CD26" i="8"/>
  <c r="AV34" i="8"/>
  <c r="CD47" i="8"/>
  <c r="BM96" i="8"/>
  <c r="CD66" i="8"/>
  <c r="P96" i="8"/>
  <c r="L96" i="8" s="1"/>
  <c r="L30" i="8"/>
  <c r="CE30" i="8" s="1"/>
  <c r="CD30" i="8" s="1"/>
  <c r="AV10" i="8"/>
  <c r="AV21" i="8"/>
  <c r="AV29" i="8"/>
  <c r="AV32" i="8"/>
  <c r="CD35" i="8"/>
  <c r="AV45" i="8"/>
  <c r="CD50" i="8"/>
  <c r="CD51" i="8"/>
  <c r="CD65" i="8"/>
  <c r="K96" i="8"/>
  <c r="G96" i="8" s="1"/>
  <c r="CF96" i="8" s="1"/>
  <c r="G71" i="8"/>
  <c r="CF71" i="8" s="1"/>
  <c r="CD71" i="8" s="1"/>
  <c r="CD75" i="8"/>
  <c r="CD81" i="8"/>
  <c r="CD87" i="8"/>
  <c r="CD90" i="8"/>
  <c r="CD93" i="8"/>
  <c r="AP58" i="8"/>
  <c r="Z62" i="8"/>
  <c r="CD77" i="8"/>
  <c r="CD79" i="8"/>
  <c r="CD94" i="8"/>
  <c r="CE62" i="8"/>
  <c r="CD62" i="8" s="1"/>
  <c r="CD69" i="8"/>
  <c r="CD83" i="8"/>
  <c r="B73" i="8"/>
  <c r="AC76" i="8"/>
  <c r="AW77" i="8"/>
  <c r="AV77" i="8" s="1"/>
  <c r="U96" i="8"/>
  <c r="T96" i="8" s="1"/>
  <c r="L88" i="8"/>
  <c r="CE88" i="8" s="1"/>
  <c r="CD88" i="8" s="1"/>
  <c r="CC96" i="7"/>
  <c r="BZ96" i="7"/>
  <c r="BW96" i="7"/>
  <c r="BV96" i="7"/>
  <c r="BU96" i="7"/>
  <c r="BT96" i="7"/>
  <c r="BS96" i="7"/>
  <c r="BQ96" i="7"/>
  <c r="BO96" i="7"/>
  <c r="BL96" i="7"/>
  <c r="BK96" i="7"/>
  <c r="BI96" i="7"/>
  <c r="BH96" i="7"/>
  <c r="BG96" i="7" s="1"/>
  <c r="BF96" i="7"/>
  <c r="BE96" i="7"/>
  <c r="BD96" i="7"/>
  <c r="BC96" i="7"/>
  <c r="BB96" i="7"/>
  <c r="BA96" i="7"/>
  <c r="AZ96" i="7"/>
  <c r="AU96" i="7"/>
  <c r="AT96" i="7"/>
  <c r="AR96" i="7"/>
  <c r="AO96" i="7"/>
  <c r="AN96" i="7"/>
  <c r="AM96" i="7" s="1"/>
  <c r="AL96" i="7"/>
  <c r="AK96" i="7"/>
  <c r="AI96" i="7"/>
  <c r="AF96" i="7"/>
  <c r="AB96" i="7"/>
  <c r="Y96" i="7"/>
  <c r="X96" i="7"/>
  <c r="V96" i="7"/>
  <c r="S96" i="7"/>
  <c r="R96" i="7"/>
  <c r="O96" i="7"/>
  <c r="K96" i="7"/>
  <c r="J96" i="7"/>
  <c r="I96" i="7"/>
  <c r="H96" i="7"/>
  <c r="F96" i="7"/>
  <c r="D96" i="7"/>
  <c r="C96" i="7"/>
  <c r="CA95" i="7"/>
  <c r="BX95" i="7"/>
  <c r="BU95" i="7"/>
  <c r="BR95" i="7"/>
  <c r="BM95" i="7"/>
  <c r="BJ95" i="7"/>
  <c r="BG95" i="7"/>
  <c r="AX95" i="7"/>
  <c r="AV95" i="7" s="1"/>
  <c r="AW95" i="7"/>
  <c r="AS95" i="7"/>
  <c r="AP95" i="7"/>
  <c r="AM95" i="7"/>
  <c r="AJ95" i="7"/>
  <c r="AG95" i="7"/>
  <c r="AC95" i="7"/>
  <c r="Z95" i="7"/>
  <c r="W95" i="7"/>
  <c r="T95" i="7"/>
  <c r="Q95" i="7"/>
  <c r="L95" i="7"/>
  <c r="G95" i="7"/>
  <c r="CF95" i="7" s="1"/>
  <c r="B95" i="7"/>
  <c r="CA94" i="7"/>
  <c r="BX94" i="7"/>
  <c r="BU94" i="7"/>
  <c r="BM94" i="7"/>
  <c r="BJ94" i="7"/>
  <c r="BG94" i="7"/>
  <c r="AX94" i="7"/>
  <c r="AW94" i="7"/>
  <c r="AS94" i="7"/>
  <c r="AP94" i="7"/>
  <c r="AM94" i="7"/>
  <c r="AJ94" i="7"/>
  <c r="AG94" i="7"/>
  <c r="AC94" i="7"/>
  <c r="Z94" i="7"/>
  <c r="W94" i="7"/>
  <c r="T94" i="7"/>
  <c r="Q94" i="7"/>
  <c r="L94" i="7"/>
  <c r="CE94" i="7" s="1"/>
  <c r="G94" i="7"/>
  <c r="CF94" i="7" s="1"/>
  <c r="B94" i="7"/>
  <c r="CA93" i="7"/>
  <c r="BX93" i="7"/>
  <c r="BU93" i="7"/>
  <c r="BM93" i="7"/>
  <c r="BJ93" i="7"/>
  <c r="BG93" i="7"/>
  <c r="AX93" i="7"/>
  <c r="AV93" i="7" s="1"/>
  <c r="AW93" i="7"/>
  <c r="AS93" i="7"/>
  <c r="AP93" i="7"/>
  <c r="AM93" i="7"/>
  <c r="AJ93" i="7"/>
  <c r="AG93" i="7"/>
  <c r="AC93" i="7"/>
  <c r="Z93" i="7"/>
  <c r="W93" i="7"/>
  <c r="T93" i="7"/>
  <c r="Q93" i="7"/>
  <c r="L93" i="7"/>
  <c r="CE93" i="7" s="1"/>
  <c r="CD93" i="7" s="1"/>
  <c r="G93" i="7"/>
  <c r="CF93" i="7" s="1"/>
  <c r="B93" i="7"/>
  <c r="CA92" i="7"/>
  <c r="BX92" i="7"/>
  <c r="BU92" i="7"/>
  <c r="BM92" i="7"/>
  <c r="BJ92" i="7"/>
  <c r="BG92" i="7"/>
  <c r="AX92" i="7"/>
  <c r="AV92" i="7" s="1"/>
  <c r="AW92" i="7"/>
  <c r="AS92" i="7"/>
  <c r="AP92" i="7"/>
  <c r="AM92" i="7"/>
  <c r="AJ92" i="7"/>
  <c r="AG92" i="7"/>
  <c r="AC92" i="7"/>
  <c r="Z92" i="7"/>
  <c r="W92" i="7"/>
  <c r="T92" i="7"/>
  <c r="Q92" i="7"/>
  <c r="L92" i="7"/>
  <c r="CE92" i="7" s="1"/>
  <c r="G92" i="7"/>
  <c r="CF92" i="7" s="1"/>
  <c r="B92" i="7"/>
  <c r="CA91" i="7"/>
  <c r="BX91" i="7"/>
  <c r="BU91" i="7"/>
  <c r="BM91" i="7"/>
  <c r="BJ91" i="7"/>
  <c r="BG91" i="7"/>
  <c r="AX91" i="7"/>
  <c r="AW91" i="7"/>
  <c r="AS91" i="7"/>
  <c r="AP91" i="7"/>
  <c r="AM91" i="7"/>
  <c r="AJ91" i="7"/>
  <c r="AG91" i="7"/>
  <c r="AC91" i="7"/>
  <c r="Z91" i="7"/>
  <c r="W91" i="7"/>
  <c r="T91" i="7"/>
  <c r="Q91" i="7"/>
  <c r="L91" i="7"/>
  <c r="CE91" i="7" s="1"/>
  <c r="G91" i="7"/>
  <c r="CF91" i="7" s="1"/>
  <c r="B91" i="7"/>
  <c r="CA90" i="7"/>
  <c r="BX90" i="7"/>
  <c r="BU90" i="7"/>
  <c r="BM90" i="7"/>
  <c r="BJ90" i="7"/>
  <c r="BG90" i="7"/>
  <c r="AX90" i="7"/>
  <c r="AW90" i="7"/>
  <c r="AS90" i="7"/>
  <c r="AP90" i="7"/>
  <c r="AM90" i="7"/>
  <c r="AJ90" i="7"/>
  <c r="AG90" i="7"/>
  <c r="AC90" i="7"/>
  <c r="Z90" i="7"/>
  <c r="W90" i="7"/>
  <c r="T90" i="7"/>
  <c r="Q90" i="7"/>
  <c r="L90" i="7"/>
  <c r="CE90" i="7" s="1"/>
  <c r="G90" i="7"/>
  <c r="CF90" i="7" s="1"/>
  <c r="B90" i="7"/>
  <c r="CA89" i="7"/>
  <c r="BX89" i="7"/>
  <c r="BU89" i="7"/>
  <c r="BM89" i="7"/>
  <c r="BJ89" i="7"/>
  <c r="BG89" i="7"/>
  <c r="AX89" i="7"/>
  <c r="AV89" i="7" s="1"/>
  <c r="AW89" i="7"/>
  <c r="AS89" i="7"/>
  <c r="AP89" i="7"/>
  <c r="AM89" i="7"/>
  <c r="AJ89" i="7"/>
  <c r="AG89" i="7"/>
  <c r="AC89" i="7"/>
  <c r="Z89" i="7"/>
  <c r="W89" i="7"/>
  <c r="T89" i="7"/>
  <c r="Q89" i="7"/>
  <c r="L89" i="7"/>
  <c r="CE89" i="7" s="1"/>
  <c r="G89" i="7"/>
  <c r="CF89" i="7" s="1"/>
  <c r="B89" i="7"/>
  <c r="CA88" i="7"/>
  <c r="BX88" i="7"/>
  <c r="BU88" i="7"/>
  <c r="BM88" i="7"/>
  <c r="BJ88" i="7"/>
  <c r="BG88" i="7"/>
  <c r="AX88" i="7"/>
  <c r="AW88" i="7"/>
  <c r="AS88" i="7"/>
  <c r="AP88" i="7"/>
  <c r="AM88" i="7"/>
  <c r="AJ88" i="7"/>
  <c r="AG88" i="7"/>
  <c r="AC88" i="7"/>
  <c r="Z88" i="7"/>
  <c r="W88" i="7"/>
  <c r="T88" i="7"/>
  <c r="Q88" i="7"/>
  <c r="N88" i="7"/>
  <c r="N96" i="7" s="1"/>
  <c r="G88" i="7"/>
  <c r="CF88" i="7" s="1"/>
  <c r="B88" i="7"/>
  <c r="CA87" i="7"/>
  <c r="BX87" i="7"/>
  <c r="BU87" i="7"/>
  <c r="BR87" i="7"/>
  <c r="BM87" i="7"/>
  <c r="BJ87" i="7"/>
  <c r="BG87" i="7"/>
  <c r="AX87" i="7"/>
  <c r="AW87" i="7"/>
  <c r="AS87" i="7"/>
  <c r="AP87" i="7"/>
  <c r="AM87" i="7"/>
  <c r="AJ87" i="7"/>
  <c r="AG87" i="7"/>
  <c r="AC87" i="7"/>
  <c r="Z87" i="7"/>
  <c r="W87" i="7"/>
  <c r="T87" i="7"/>
  <c r="Q87" i="7"/>
  <c r="L87" i="7"/>
  <c r="CE87" i="7" s="1"/>
  <c r="G87" i="7"/>
  <c r="CF87" i="7" s="1"/>
  <c r="B87" i="7"/>
  <c r="CA86" i="7"/>
  <c r="BX86" i="7"/>
  <c r="BU86" i="7"/>
  <c r="BM86" i="7"/>
  <c r="BJ86" i="7"/>
  <c r="BG86" i="7"/>
  <c r="AX86" i="7"/>
  <c r="AV86" i="7" s="1"/>
  <c r="AW86" i="7"/>
  <c r="AS86" i="7"/>
  <c r="AP86" i="7"/>
  <c r="AM86" i="7"/>
  <c r="AJ86" i="7"/>
  <c r="AG86" i="7"/>
  <c r="AC86" i="7"/>
  <c r="Z86" i="7"/>
  <c r="W86" i="7"/>
  <c r="T86" i="7"/>
  <c r="Q86" i="7"/>
  <c r="L86" i="7"/>
  <c r="CE86" i="7" s="1"/>
  <c r="G86" i="7"/>
  <c r="CF86" i="7" s="1"/>
  <c r="B86" i="7"/>
  <c r="CA85" i="7"/>
  <c r="BX85" i="7"/>
  <c r="BU85" i="7"/>
  <c r="BM85" i="7"/>
  <c r="BJ85" i="7"/>
  <c r="BG85" i="7"/>
  <c r="AX85" i="7"/>
  <c r="AW85" i="7"/>
  <c r="AS85" i="7"/>
  <c r="AP85" i="7"/>
  <c r="AM85" i="7"/>
  <c r="AJ85" i="7"/>
  <c r="AG85" i="7"/>
  <c r="AC85" i="7"/>
  <c r="Z85" i="7"/>
  <c r="W85" i="7"/>
  <c r="T85" i="7"/>
  <c r="Q85" i="7"/>
  <c r="L85" i="7"/>
  <c r="CE85" i="7" s="1"/>
  <c r="G85" i="7"/>
  <c r="CF85" i="7" s="1"/>
  <c r="B85" i="7"/>
  <c r="CA84" i="7"/>
  <c r="BX84" i="7"/>
  <c r="BU84" i="7"/>
  <c r="BM84" i="7"/>
  <c r="BJ84" i="7"/>
  <c r="BG84" i="7"/>
  <c r="AX84" i="7"/>
  <c r="AW84" i="7"/>
  <c r="AS84" i="7"/>
  <c r="AP84" i="7"/>
  <c r="AM84" i="7"/>
  <c r="AJ84" i="7"/>
  <c r="AG84" i="7"/>
  <c r="AC84" i="7"/>
  <c r="Z84" i="7"/>
  <c r="W84" i="7"/>
  <c r="T84" i="7"/>
  <c r="Q84" i="7"/>
  <c r="L84" i="7"/>
  <c r="CE84" i="7" s="1"/>
  <c r="G84" i="7"/>
  <c r="CF84" i="7" s="1"/>
  <c r="B84" i="7"/>
  <c r="CA83" i="7"/>
  <c r="BX83" i="7"/>
  <c r="BU83" i="7"/>
  <c r="BM83" i="7"/>
  <c r="BJ83" i="7"/>
  <c r="BG83" i="7"/>
  <c r="AX83" i="7"/>
  <c r="AW83" i="7"/>
  <c r="AS83" i="7"/>
  <c r="AP83" i="7"/>
  <c r="AM83" i="7"/>
  <c r="AJ83" i="7"/>
  <c r="AG83" i="7"/>
  <c r="AC83" i="7"/>
  <c r="Z83" i="7"/>
  <c r="W83" i="7"/>
  <c r="T83" i="7"/>
  <c r="Q83" i="7"/>
  <c r="L83" i="7"/>
  <c r="CE83" i="7" s="1"/>
  <c r="G83" i="7"/>
  <c r="CF83" i="7" s="1"/>
  <c r="B83" i="7"/>
  <c r="CA82" i="7"/>
  <c r="BX82" i="7"/>
  <c r="BU82" i="7"/>
  <c r="BM82" i="7"/>
  <c r="BJ82" i="7"/>
  <c r="BG82" i="7"/>
  <c r="AX82" i="7"/>
  <c r="AW82" i="7"/>
  <c r="AS82" i="7"/>
  <c r="AP82" i="7"/>
  <c r="AM82" i="7"/>
  <c r="AJ82" i="7"/>
  <c r="AG82" i="7"/>
  <c r="AC82" i="7"/>
  <c r="Z82" i="7"/>
  <c r="W82" i="7"/>
  <c r="T82" i="7"/>
  <c r="Q82" i="7"/>
  <c r="L82" i="7"/>
  <c r="CE82" i="7" s="1"/>
  <c r="G82" i="7"/>
  <c r="CF82" i="7" s="1"/>
  <c r="B82" i="7"/>
  <c r="CA81" i="7"/>
  <c r="BX81" i="7"/>
  <c r="BU81" i="7"/>
  <c r="BR81" i="7"/>
  <c r="BR96" i="7" s="1"/>
  <c r="BM81" i="7"/>
  <c r="BJ81" i="7"/>
  <c r="BG81" i="7"/>
  <c r="AX81" i="7"/>
  <c r="AW81" i="7"/>
  <c r="AS81" i="7"/>
  <c r="AP81" i="7"/>
  <c r="AM81" i="7"/>
  <c r="AJ81" i="7"/>
  <c r="AG81" i="7"/>
  <c r="AC81" i="7"/>
  <c r="Z81" i="7"/>
  <c r="W81" i="7"/>
  <c r="T81" i="7"/>
  <c r="Q81" i="7"/>
  <c r="L81" i="7"/>
  <c r="CE81" i="7" s="1"/>
  <c r="G81" i="7"/>
  <c r="CF81" i="7" s="1"/>
  <c r="B81" i="7"/>
  <c r="CB80" i="7"/>
  <c r="CA80" i="7" s="1"/>
  <c r="BX80" i="7"/>
  <c r="BU80" i="7"/>
  <c r="BM80" i="7"/>
  <c r="BJ80" i="7"/>
  <c r="BG80" i="7"/>
  <c r="AX80" i="7"/>
  <c r="AW80" i="7"/>
  <c r="AS80" i="7"/>
  <c r="AP80" i="7"/>
  <c r="AM80" i="7"/>
  <c r="AJ80" i="7"/>
  <c r="AG80" i="7"/>
  <c r="AC80" i="7"/>
  <c r="Z80" i="7"/>
  <c r="W80" i="7"/>
  <c r="T80" i="7"/>
  <c r="Q80" i="7"/>
  <c r="L80" i="7"/>
  <c r="G80" i="7"/>
  <c r="CF80" i="7" s="1"/>
  <c r="B80" i="7"/>
  <c r="CA79" i="7"/>
  <c r="BX79" i="7"/>
  <c r="BU79" i="7"/>
  <c r="BM79" i="7"/>
  <c r="BJ79" i="7"/>
  <c r="BG79" i="7"/>
  <c r="AX79" i="7"/>
  <c r="AV79" i="7" s="1"/>
  <c r="AW79" i="7"/>
  <c r="AS79" i="7"/>
  <c r="AP79" i="7"/>
  <c r="AM79" i="7"/>
  <c r="AJ79" i="7"/>
  <c r="AG79" i="7"/>
  <c r="AC79" i="7"/>
  <c r="Z79" i="7"/>
  <c r="W79" i="7"/>
  <c r="T79" i="7"/>
  <c r="Q79" i="7"/>
  <c r="L79" i="7"/>
  <c r="CE79" i="7" s="1"/>
  <c r="G79" i="7"/>
  <c r="CF79" i="7" s="1"/>
  <c r="B79" i="7"/>
  <c r="CB78" i="7"/>
  <c r="CB96" i="7" s="1"/>
  <c r="CA96" i="7" s="1"/>
  <c r="BX78" i="7"/>
  <c r="BU78" i="7"/>
  <c r="BM78" i="7"/>
  <c r="BJ78" i="7"/>
  <c r="BG78" i="7"/>
  <c r="AX78" i="7"/>
  <c r="AV78" i="7" s="1"/>
  <c r="AW78" i="7"/>
  <c r="AS78" i="7"/>
  <c r="AP78" i="7"/>
  <c r="AM78" i="7"/>
  <c r="AJ78" i="7"/>
  <c r="AG78" i="7"/>
  <c r="AC78" i="7"/>
  <c r="Z78" i="7"/>
  <c r="W78" i="7"/>
  <c r="T78" i="7"/>
  <c r="Q78" i="7"/>
  <c r="L78" i="7"/>
  <c r="CE78" i="7" s="1"/>
  <c r="CD78" i="7" s="1"/>
  <c r="G78" i="7"/>
  <c r="CF78" i="7" s="1"/>
  <c r="B78" i="7"/>
  <c r="CA77" i="7"/>
  <c r="BX77" i="7"/>
  <c r="BU77" i="7"/>
  <c r="BM77" i="7"/>
  <c r="BJ77" i="7"/>
  <c r="BG77" i="7"/>
  <c r="AY77" i="7"/>
  <c r="AY96" i="7" s="1"/>
  <c r="AX77" i="7"/>
  <c r="AS77" i="7"/>
  <c r="AP77" i="7"/>
  <c r="AM77" i="7"/>
  <c r="AJ77" i="7"/>
  <c r="AG77" i="7"/>
  <c r="AC77" i="7"/>
  <c r="Z77" i="7"/>
  <c r="W77" i="7"/>
  <c r="T77" i="7"/>
  <c r="Q77" i="7"/>
  <c r="L77" i="7"/>
  <c r="G77" i="7"/>
  <c r="CF77" i="7" s="1"/>
  <c r="B77" i="7"/>
  <c r="CA76" i="7"/>
  <c r="BX76" i="7"/>
  <c r="BU76" i="7"/>
  <c r="BM76" i="7"/>
  <c r="BJ76" i="7"/>
  <c r="BG76" i="7"/>
  <c r="AX76" i="7"/>
  <c r="AV76" i="7" s="1"/>
  <c r="AW76" i="7"/>
  <c r="AS76" i="7"/>
  <c r="AP76" i="7"/>
  <c r="AM76" i="7"/>
  <c r="AJ76" i="7"/>
  <c r="AG76" i="7"/>
  <c r="AE76" i="7"/>
  <c r="AE96" i="7" s="1"/>
  <c r="AD76" i="7"/>
  <c r="AD96" i="7" s="1"/>
  <c r="AC96" i="7" s="1"/>
  <c r="Z76" i="7"/>
  <c r="W76" i="7"/>
  <c r="T76" i="7"/>
  <c r="Q76" i="7"/>
  <c r="L76" i="7"/>
  <c r="G76" i="7"/>
  <c r="CF76" i="7" s="1"/>
  <c r="B76" i="7"/>
  <c r="CA75" i="7"/>
  <c r="BX75" i="7"/>
  <c r="BU75" i="7"/>
  <c r="BM75" i="7"/>
  <c r="BJ75" i="7"/>
  <c r="BG75" i="7"/>
  <c r="AX75" i="7"/>
  <c r="AW75" i="7"/>
  <c r="AS75" i="7"/>
  <c r="AP75" i="7"/>
  <c r="AM75" i="7"/>
  <c r="AJ75" i="7"/>
  <c r="AG75" i="7"/>
  <c r="AC75" i="7"/>
  <c r="Z75" i="7"/>
  <c r="W75" i="7"/>
  <c r="T75" i="7"/>
  <c r="Q75" i="7"/>
  <c r="L75" i="7"/>
  <c r="CE75" i="7" s="1"/>
  <c r="G75" i="7"/>
  <c r="CF75" i="7" s="1"/>
  <c r="B75" i="7"/>
  <c r="CA74" i="7"/>
  <c r="BX74" i="7"/>
  <c r="BU74" i="7"/>
  <c r="BM74" i="7"/>
  <c r="BJ74" i="7"/>
  <c r="BG74" i="7"/>
  <c r="AX74" i="7"/>
  <c r="AW74" i="7"/>
  <c r="AS74" i="7"/>
  <c r="AP74" i="7"/>
  <c r="AM74" i="7"/>
  <c r="AJ74" i="7"/>
  <c r="AG74" i="7"/>
  <c r="AC74" i="7"/>
  <c r="Z74" i="7"/>
  <c r="W74" i="7"/>
  <c r="T74" i="7"/>
  <c r="Q74" i="7"/>
  <c r="L74" i="7"/>
  <c r="CE74" i="7" s="1"/>
  <c r="G74" i="7"/>
  <c r="CF74" i="7" s="1"/>
  <c r="B74" i="7"/>
  <c r="CA73" i="7"/>
  <c r="BY73" i="7"/>
  <c r="BY96" i="7" s="1"/>
  <c r="BX96" i="7" s="1"/>
  <c r="BU73" i="7"/>
  <c r="BM73" i="7"/>
  <c r="BJ73" i="7"/>
  <c r="BG73" i="7"/>
  <c r="AX73" i="7"/>
  <c r="AV73" i="7" s="1"/>
  <c r="AW73" i="7"/>
  <c r="AS73" i="7"/>
  <c r="AP73" i="7"/>
  <c r="AM73" i="7"/>
  <c r="AJ73" i="7"/>
  <c r="AG73" i="7"/>
  <c r="AC73" i="7"/>
  <c r="AA73" i="7"/>
  <c r="Z73" i="7" s="1"/>
  <c r="W73" i="7"/>
  <c r="U73" i="7"/>
  <c r="T73" i="7" s="1"/>
  <c r="Q73" i="7"/>
  <c r="L73" i="7"/>
  <c r="G73" i="7"/>
  <c r="CF73" i="7" s="1"/>
  <c r="E73" i="7"/>
  <c r="E96" i="7" s="1"/>
  <c r="B96" i="7" s="1"/>
  <c r="CA72" i="7"/>
  <c r="BX72" i="7"/>
  <c r="BU72" i="7"/>
  <c r="BM72" i="7"/>
  <c r="BJ72" i="7"/>
  <c r="BG72" i="7"/>
  <c r="AX72" i="7"/>
  <c r="AW72" i="7"/>
  <c r="AV72" i="7" s="1"/>
  <c r="AS72" i="7"/>
  <c r="AP72" i="7"/>
  <c r="AM72" i="7"/>
  <c r="AJ72" i="7"/>
  <c r="AG72" i="7"/>
  <c r="AC72" i="7"/>
  <c r="Z72" i="7"/>
  <c r="W72" i="7"/>
  <c r="T72" i="7"/>
  <c r="Q72" i="7"/>
  <c r="L72" i="7"/>
  <c r="CE72" i="7" s="1"/>
  <c r="G72" i="7"/>
  <c r="CF72" i="7" s="1"/>
  <c r="B72" i="7"/>
  <c r="CA71" i="7"/>
  <c r="BX71" i="7"/>
  <c r="BU71" i="7"/>
  <c r="BM71" i="7"/>
  <c r="BJ71" i="7"/>
  <c r="BG71" i="7"/>
  <c r="AX71" i="7"/>
  <c r="AV71" i="7" s="1"/>
  <c r="AW71" i="7"/>
  <c r="AS71" i="7"/>
  <c r="AP71" i="7"/>
  <c r="AM71" i="7"/>
  <c r="AJ71" i="7"/>
  <c r="AG71" i="7"/>
  <c r="AC71" i="7"/>
  <c r="Z71" i="7"/>
  <c r="W71" i="7"/>
  <c r="T71" i="7"/>
  <c r="Q71" i="7"/>
  <c r="L71" i="7"/>
  <c r="CE71" i="7" s="1"/>
  <c r="G71" i="7"/>
  <c r="CF71" i="7" s="1"/>
  <c r="B71" i="7"/>
  <c r="CA70" i="7"/>
  <c r="BX70" i="7"/>
  <c r="BU70" i="7"/>
  <c r="BM70" i="7"/>
  <c r="BJ70" i="7"/>
  <c r="BG70" i="7"/>
  <c r="AX70" i="7"/>
  <c r="AW70" i="7"/>
  <c r="AS70" i="7"/>
  <c r="AP70" i="7"/>
  <c r="AM70" i="7"/>
  <c r="AJ70" i="7"/>
  <c r="AG70" i="7"/>
  <c r="AC70" i="7"/>
  <c r="Z70" i="7"/>
  <c r="W70" i="7"/>
  <c r="T70" i="7"/>
  <c r="Q70" i="7"/>
  <c r="L70" i="7"/>
  <c r="CE70" i="7" s="1"/>
  <c r="G70" i="7"/>
  <c r="CF70" i="7" s="1"/>
  <c r="B70" i="7"/>
  <c r="CA69" i="7"/>
  <c r="BX69" i="7"/>
  <c r="BU69" i="7"/>
  <c r="BM69" i="7"/>
  <c r="BJ69" i="7"/>
  <c r="BG69" i="7"/>
  <c r="AX69" i="7"/>
  <c r="AW69" i="7"/>
  <c r="AS69" i="7"/>
  <c r="AQ69" i="7"/>
  <c r="AP69" i="7" s="1"/>
  <c r="AM69" i="7"/>
  <c r="AJ69" i="7"/>
  <c r="AG69" i="7"/>
  <c r="AC69" i="7"/>
  <c r="AA69" i="7"/>
  <c r="Z69" i="7" s="1"/>
  <c r="W69" i="7"/>
  <c r="T69" i="7"/>
  <c r="Q69" i="7"/>
  <c r="L69" i="7"/>
  <c r="G69" i="7"/>
  <c r="CF69" i="7" s="1"/>
  <c r="B69" i="7"/>
  <c r="CA68" i="7"/>
  <c r="BX68" i="7"/>
  <c r="BU68" i="7"/>
  <c r="BM68" i="7"/>
  <c r="BJ68" i="7"/>
  <c r="BG68" i="7"/>
  <c r="AX68" i="7"/>
  <c r="AW68" i="7"/>
  <c r="AS68" i="7"/>
  <c r="AP68" i="7"/>
  <c r="AM68" i="7"/>
  <c r="AJ68" i="7"/>
  <c r="AG68" i="7"/>
  <c r="AC68" i="7"/>
  <c r="Z68" i="7"/>
  <c r="W68" i="7"/>
  <c r="T68" i="7"/>
  <c r="Q68" i="7"/>
  <c r="L68" i="7"/>
  <c r="CE68" i="7" s="1"/>
  <c r="G68" i="7"/>
  <c r="CF68" i="7" s="1"/>
  <c r="B68" i="7"/>
  <c r="CA67" i="7"/>
  <c r="BX67" i="7"/>
  <c r="BU67" i="7"/>
  <c r="BM67" i="7"/>
  <c r="BJ67" i="7"/>
  <c r="BG67" i="7"/>
  <c r="AX67" i="7"/>
  <c r="AW67" i="7"/>
  <c r="AS67" i="7"/>
  <c r="AP67" i="7"/>
  <c r="AM67" i="7"/>
  <c r="AJ67" i="7"/>
  <c r="AG67" i="7"/>
  <c r="AC67" i="7"/>
  <c r="Z67" i="7"/>
  <c r="W67" i="7"/>
  <c r="T67" i="7"/>
  <c r="Q67" i="7"/>
  <c r="L67" i="7"/>
  <c r="CE67" i="7" s="1"/>
  <c r="G67" i="7"/>
  <c r="CF67" i="7" s="1"/>
  <c r="B67" i="7"/>
  <c r="CA66" i="7"/>
  <c r="BX66" i="7"/>
  <c r="BU66" i="7"/>
  <c r="BM66" i="7"/>
  <c r="BJ66" i="7"/>
  <c r="BG66" i="7"/>
  <c r="AX66" i="7"/>
  <c r="AW66" i="7"/>
  <c r="AS66" i="7"/>
  <c r="AP66" i="7"/>
  <c r="AM66" i="7"/>
  <c r="AJ66" i="7"/>
  <c r="AG66" i="7"/>
  <c r="AC66" i="7"/>
  <c r="Z66" i="7"/>
  <c r="W66" i="7"/>
  <c r="T66" i="7"/>
  <c r="Q66" i="7"/>
  <c r="P66" i="7"/>
  <c r="L66" i="7" s="1"/>
  <c r="CE66" i="7" s="1"/>
  <c r="G66" i="7"/>
  <c r="CF66" i="7" s="1"/>
  <c r="B66" i="7"/>
  <c r="CA65" i="7"/>
  <c r="BX65" i="7"/>
  <c r="BU65" i="7"/>
  <c r="BM65" i="7"/>
  <c r="BJ65" i="7"/>
  <c r="BG65" i="7"/>
  <c r="AX65" i="7"/>
  <c r="AW65" i="7"/>
  <c r="AS65" i="7"/>
  <c r="AP65" i="7"/>
  <c r="AM65" i="7"/>
  <c r="AJ65" i="7"/>
  <c r="AG65" i="7"/>
  <c r="AC65" i="7"/>
  <c r="Z65" i="7"/>
  <c r="W65" i="7"/>
  <c r="T65" i="7"/>
  <c r="Q65" i="7"/>
  <c r="L65" i="7"/>
  <c r="CE65" i="7" s="1"/>
  <c r="G65" i="7"/>
  <c r="CF65" i="7" s="1"/>
  <c r="B65" i="7"/>
  <c r="CA64" i="7"/>
  <c r="BX64" i="7"/>
  <c r="BU64" i="7"/>
  <c r="BM64" i="7"/>
  <c r="BJ64" i="7"/>
  <c r="BG64" i="7"/>
  <c r="AX64" i="7"/>
  <c r="AW64" i="7"/>
  <c r="AS64" i="7"/>
  <c r="AP64" i="7"/>
  <c r="AM64" i="7"/>
  <c r="AJ64" i="7"/>
  <c r="AG64" i="7"/>
  <c r="AC64" i="7"/>
  <c r="Z64" i="7"/>
  <c r="W64" i="7"/>
  <c r="T64" i="7"/>
  <c r="Q64" i="7"/>
  <c r="L64" i="7"/>
  <c r="CE64" i="7" s="1"/>
  <c r="G64" i="7"/>
  <c r="CF64" i="7" s="1"/>
  <c r="B64" i="7"/>
  <c r="CA63" i="7"/>
  <c r="BX63" i="7"/>
  <c r="BU63" i="7"/>
  <c r="BM63" i="7"/>
  <c r="BJ63" i="7"/>
  <c r="BG63" i="7"/>
  <c r="AX63" i="7"/>
  <c r="AW63" i="7"/>
  <c r="AS63" i="7"/>
  <c r="AP63" i="7"/>
  <c r="AM63" i="7"/>
  <c r="AJ63" i="7"/>
  <c r="AG63" i="7"/>
  <c r="AC63" i="7"/>
  <c r="Z63" i="7"/>
  <c r="W63" i="7"/>
  <c r="T63" i="7"/>
  <c r="Q63" i="7"/>
  <c r="L63" i="7"/>
  <c r="CE63" i="7" s="1"/>
  <c r="G63" i="7"/>
  <c r="CF63" i="7" s="1"/>
  <c r="B63" i="7"/>
  <c r="CA62" i="7"/>
  <c r="BX62" i="7"/>
  <c r="BU62" i="7"/>
  <c r="BP62" i="7"/>
  <c r="BN62" i="7"/>
  <c r="BN96" i="7" s="1"/>
  <c r="BJ62" i="7"/>
  <c r="BG62" i="7"/>
  <c r="AX62" i="7"/>
  <c r="AW62" i="7"/>
  <c r="AS62" i="7"/>
  <c r="AP62" i="7"/>
  <c r="AM62" i="7"/>
  <c r="AJ62" i="7"/>
  <c r="AH62" i="7"/>
  <c r="AH96" i="7" s="1"/>
  <c r="AG96" i="7" s="1"/>
  <c r="AC62" i="7"/>
  <c r="AA62" i="7"/>
  <c r="AA96" i="7" s="1"/>
  <c r="Z96" i="7" s="1"/>
  <c r="W62" i="7"/>
  <c r="T62" i="7"/>
  <c r="Q62" i="7"/>
  <c r="L62" i="7"/>
  <c r="G62" i="7"/>
  <c r="CF62" i="7" s="1"/>
  <c r="B62" i="7"/>
  <c r="CA61" i="7"/>
  <c r="BX61" i="7"/>
  <c r="BU61" i="7"/>
  <c r="BM61" i="7"/>
  <c r="BJ61" i="7"/>
  <c r="BG61" i="7"/>
  <c r="AX61" i="7"/>
  <c r="AV61" i="7" s="1"/>
  <c r="AW61" i="7"/>
  <c r="AS61" i="7"/>
  <c r="AP61" i="7"/>
  <c r="AM61" i="7"/>
  <c r="AJ61" i="7"/>
  <c r="AG61" i="7"/>
  <c r="AC61" i="7"/>
  <c r="Z61" i="7"/>
  <c r="W61" i="7"/>
  <c r="T61" i="7"/>
  <c r="Q61" i="7"/>
  <c r="L61" i="7"/>
  <c r="CE61" i="7" s="1"/>
  <c r="G61" i="7"/>
  <c r="CF61" i="7" s="1"/>
  <c r="B61" i="7"/>
  <c r="CA60" i="7"/>
  <c r="BX60" i="7"/>
  <c r="BU60" i="7"/>
  <c r="BM60" i="7"/>
  <c r="BJ60" i="7"/>
  <c r="BG60" i="7"/>
  <c r="AX60" i="7"/>
  <c r="AW60" i="7"/>
  <c r="AS60" i="7"/>
  <c r="AP60" i="7"/>
  <c r="AM60" i="7"/>
  <c r="AJ60" i="7"/>
  <c r="AG60" i="7"/>
  <c r="AC60" i="7"/>
  <c r="Z60" i="7"/>
  <c r="W60" i="7"/>
  <c r="T60" i="7"/>
  <c r="Q60" i="7"/>
  <c r="L60" i="7"/>
  <c r="CE60" i="7" s="1"/>
  <c r="G60" i="7"/>
  <c r="CF60" i="7" s="1"/>
  <c r="B60" i="7"/>
  <c r="CA59" i="7"/>
  <c r="BX59" i="7"/>
  <c r="BU59" i="7"/>
  <c r="BM59" i="7"/>
  <c r="BJ59" i="7"/>
  <c r="BG59" i="7"/>
  <c r="AX59" i="7"/>
  <c r="AV59" i="7" s="1"/>
  <c r="AW59" i="7"/>
  <c r="AS59" i="7"/>
  <c r="AP59" i="7"/>
  <c r="AM59" i="7"/>
  <c r="AJ59" i="7"/>
  <c r="AG59" i="7"/>
  <c r="AC59" i="7"/>
  <c r="Z59" i="7"/>
  <c r="W59" i="7"/>
  <c r="T59" i="7"/>
  <c r="Q59" i="7"/>
  <c r="L59" i="7"/>
  <c r="CE59" i="7" s="1"/>
  <c r="G59" i="7"/>
  <c r="CF59" i="7" s="1"/>
  <c r="B59" i="7"/>
  <c r="CA58" i="7"/>
  <c r="BX58" i="7"/>
  <c r="BU58" i="7"/>
  <c r="BM58" i="7"/>
  <c r="BJ58" i="7"/>
  <c r="BG58" i="7"/>
  <c r="AX58" i="7"/>
  <c r="AW58" i="7"/>
  <c r="AS58" i="7"/>
  <c r="AQ58" i="7"/>
  <c r="AP58" i="7" s="1"/>
  <c r="AM58" i="7"/>
  <c r="AJ58" i="7"/>
  <c r="AG58" i="7"/>
  <c r="AC58" i="7"/>
  <c r="Z58" i="7"/>
  <c r="W58" i="7"/>
  <c r="T58" i="7"/>
  <c r="Q58" i="7"/>
  <c r="M58" i="7"/>
  <c r="M96" i="7" s="1"/>
  <c r="G58" i="7"/>
  <c r="CF58" i="7" s="1"/>
  <c r="B58" i="7"/>
  <c r="CA57" i="7"/>
  <c r="BX57" i="7"/>
  <c r="BU57" i="7"/>
  <c r="BM57" i="7"/>
  <c r="BJ57" i="7"/>
  <c r="BG57" i="7"/>
  <c r="AX57" i="7"/>
  <c r="AW57" i="7"/>
  <c r="AS57" i="7"/>
  <c r="AP57" i="7"/>
  <c r="AM57" i="7"/>
  <c r="AJ57" i="7"/>
  <c r="AG57" i="7"/>
  <c r="AC57" i="7"/>
  <c r="Z57" i="7"/>
  <c r="W57" i="7"/>
  <c r="T57" i="7"/>
  <c r="Q57" i="7"/>
  <c r="P57" i="7"/>
  <c r="L57" i="7" s="1"/>
  <c r="CE57" i="7" s="1"/>
  <c r="G57" i="7"/>
  <c r="CF57" i="7" s="1"/>
  <c r="B57" i="7"/>
  <c r="CA56" i="7"/>
  <c r="BX56" i="7"/>
  <c r="BU56" i="7"/>
  <c r="BM56" i="7"/>
  <c r="BJ56" i="7"/>
  <c r="BG56" i="7"/>
  <c r="AX56" i="7"/>
  <c r="AW56" i="7"/>
  <c r="AS56" i="7"/>
  <c r="AP56" i="7"/>
  <c r="AM56" i="7"/>
  <c r="AJ56" i="7"/>
  <c r="AG56" i="7"/>
  <c r="AC56" i="7"/>
  <c r="Z56" i="7"/>
  <c r="W56" i="7"/>
  <c r="T56" i="7"/>
  <c r="Q56" i="7"/>
  <c r="L56" i="7"/>
  <c r="CE56" i="7" s="1"/>
  <c r="G56" i="7"/>
  <c r="CF56" i="7" s="1"/>
  <c r="B56" i="7"/>
  <c r="CA55" i="7"/>
  <c r="BX55" i="7"/>
  <c r="BU55" i="7"/>
  <c r="BM55" i="7"/>
  <c r="BJ55" i="7"/>
  <c r="BG55" i="7"/>
  <c r="AX55" i="7"/>
  <c r="AW55" i="7"/>
  <c r="AS55" i="7"/>
  <c r="AP55" i="7"/>
  <c r="AM55" i="7"/>
  <c r="AJ55" i="7"/>
  <c r="AG55" i="7"/>
  <c r="AC55" i="7"/>
  <c r="Z55" i="7"/>
  <c r="W55" i="7"/>
  <c r="T55" i="7"/>
  <c r="Q55" i="7"/>
  <c r="L55" i="7"/>
  <c r="CE55" i="7" s="1"/>
  <c r="CD55" i="7" s="1"/>
  <c r="G55" i="7"/>
  <c r="CF55" i="7" s="1"/>
  <c r="B55" i="7"/>
  <c r="CA54" i="7"/>
  <c r="BX54" i="7"/>
  <c r="BU54" i="7"/>
  <c r="BM54" i="7"/>
  <c r="BJ54" i="7"/>
  <c r="BG54" i="7"/>
  <c r="AX54" i="7"/>
  <c r="AW54" i="7"/>
  <c r="AS54" i="7"/>
  <c r="AP54" i="7"/>
  <c r="AM54" i="7"/>
  <c r="AJ54" i="7"/>
  <c r="AG54" i="7"/>
  <c r="AC54" i="7"/>
  <c r="Z54" i="7"/>
  <c r="W54" i="7"/>
  <c r="T54" i="7"/>
  <c r="Q54" i="7"/>
  <c r="L54" i="7"/>
  <c r="CE54" i="7" s="1"/>
  <c r="G54" i="7"/>
  <c r="CF54" i="7" s="1"/>
  <c r="B54" i="7"/>
  <c r="CA53" i="7"/>
  <c r="BX53" i="7"/>
  <c r="BU53" i="7"/>
  <c r="BM53" i="7"/>
  <c r="BJ53" i="7"/>
  <c r="BG53" i="7"/>
  <c r="AX53" i="7"/>
  <c r="AW53" i="7"/>
  <c r="AS53" i="7"/>
  <c r="AP53" i="7"/>
  <c r="AM53" i="7"/>
  <c r="AJ53" i="7"/>
  <c r="AG53" i="7"/>
  <c r="AC53" i="7"/>
  <c r="Z53" i="7"/>
  <c r="W53" i="7"/>
  <c r="T53" i="7"/>
  <c r="Q53" i="7"/>
  <c r="L53" i="7"/>
  <c r="CE53" i="7" s="1"/>
  <c r="G53" i="7"/>
  <c r="CF53" i="7" s="1"/>
  <c r="B53" i="7"/>
  <c r="CA52" i="7"/>
  <c r="BX52" i="7"/>
  <c r="BU52" i="7"/>
  <c r="BM52" i="7"/>
  <c r="BJ52" i="7"/>
  <c r="BG52" i="7"/>
  <c r="AX52" i="7"/>
  <c r="AW52" i="7"/>
  <c r="AS52" i="7"/>
  <c r="AP52" i="7"/>
  <c r="AM52" i="7"/>
  <c r="AJ52" i="7"/>
  <c r="AG52" i="7"/>
  <c r="AC52" i="7"/>
  <c r="Z52" i="7"/>
  <c r="W52" i="7"/>
  <c r="T52" i="7"/>
  <c r="Q52" i="7"/>
  <c r="L52" i="7"/>
  <c r="CE52" i="7" s="1"/>
  <c r="G52" i="7"/>
  <c r="CF52" i="7" s="1"/>
  <c r="B52" i="7"/>
  <c r="CE51" i="7"/>
  <c r="CA51" i="7"/>
  <c r="BX51" i="7"/>
  <c r="BU51" i="7"/>
  <c r="BM51" i="7"/>
  <c r="BJ51" i="7"/>
  <c r="BG51" i="7"/>
  <c r="AX51" i="7"/>
  <c r="AW51" i="7"/>
  <c r="AS51" i="7"/>
  <c r="AP51" i="7"/>
  <c r="AM51" i="7"/>
  <c r="AJ51" i="7"/>
  <c r="AG51" i="7"/>
  <c r="AC51" i="7"/>
  <c r="Z51" i="7"/>
  <c r="W51" i="7"/>
  <c r="T51" i="7"/>
  <c r="Q51" i="7"/>
  <c r="L51" i="7"/>
  <c r="G51" i="7"/>
  <c r="CF51" i="7" s="1"/>
  <c r="B51" i="7"/>
  <c r="CA50" i="7"/>
  <c r="BX50" i="7"/>
  <c r="BU50" i="7"/>
  <c r="BM50" i="7"/>
  <c r="BJ50" i="7"/>
  <c r="BG50" i="7"/>
  <c r="AX50" i="7"/>
  <c r="AV50" i="7" s="1"/>
  <c r="AW50" i="7"/>
  <c r="AS50" i="7"/>
  <c r="AP50" i="7"/>
  <c r="AM50" i="7"/>
  <c r="AJ50" i="7"/>
  <c r="AG50" i="7"/>
  <c r="AC50" i="7"/>
  <c r="Z50" i="7"/>
  <c r="W50" i="7"/>
  <c r="T50" i="7"/>
  <c r="Q50" i="7"/>
  <c r="L50" i="7"/>
  <c r="CE50" i="7" s="1"/>
  <c r="G50" i="7"/>
  <c r="CF50" i="7" s="1"/>
  <c r="B50" i="7"/>
  <c r="CA49" i="7"/>
  <c r="BX49" i="7"/>
  <c r="BU49" i="7"/>
  <c r="BM49" i="7"/>
  <c r="BJ49" i="7"/>
  <c r="BG49" i="7"/>
  <c r="AX49" i="7"/>
  <c r="AW49" i="7"/>
  <c r="AS49" i="7"/>
  <c r="AP49" i="7"/>
  <c r="AM49" i="7"/>
  <c r="AJ49" i="7"/>
  <c r="AG49" i="7"/>
  <c r="AC49" i="7"/>
  <c r="Z49" i="7"/>
  <c r="W49" i="7"/>
  <c r="T49" i="7"/>
  <c r="Q49" i="7"/>
  <c r="L49" i="7"/>
  <c r="CE49" i="7" s="1"/>
  <c r="G49" i="7"/>
  <c r="CF49" i="7" s="1"/>
  <c r="B49" i="7"/>
  <c r="CA48" i="7"/>
  <c r="BX48" i="7"/>
  <c r="BU48" i="7"/>
  <c r="BM48" i="7"/>
  <c r="BJ48" i="7"/>
  <c r="BG48" i="7"/>
  <c r="AX48" i="7"/>
  <c r="AW48" i="7"/>
  <c r="AS48" i="7"/>
  <c r="AP48" i="7"/>
  <c r="AM48" i="7"/>
  <c r="AJ48" i="7"/>
  <c r="AG48" i="7"/>
  <c r="AC48" i="7"/>
  <c r="Z48" i="7"/>
  <c r="W48" i="7"/>
  <c r="T48" i="7"/>
  <c r="Q48" i="7"/>
  <c r="L48" i="7"/>
  <c r="CE48" i="7" s="1"/>
  <c r="G48" i="7"/>
  <c r="CF48" i="7" s="1"/>
  <c r="B48" i="7"/>
  <c r="CA47" i="7"/>
  <c r="BX47" i="7"/>
  <c r="BU47" i="7"/>
  <c r="BM47" i="7"/>
  <c r="BJ47" i="7"/>
  <c r="BG47" i="7"/>
  <c r="AX47" i="7"/>
  <c r="AW47" i="7"/>
  <c r="AS47" i="7"/>
  <c r="AP47" i="7"/>
  <c r="AM47" i="7"/>
  <c r="AJ47" i="7"/>
  <c r="AG47" i="7"/>
  <c r="AC47" i="7"/>
  <c r="Z47" i="7"/>
  <c r="W47" i="7"/>
  <c r="T47" i="7"/>
  <c r="Q47" i="7"/>
  <c r="L47" i="7"/>
  <c r="CE47" i="7" s="1"/>
  <c r="G47" i="7"/>
  <c r="CF47" i="7" s="1"/>
  <c r="B47" i="7"/>
  <c r="CA46" i="7"/>
  <c r="BX46" i="7"/>
  <c r="BU46" i="7"/>
  <c r="BM46" i="7"/>
  <c r="BJ46" i="7"/>
  <c r="BG46" i="7"/>
  <c r="AX46" i="7"/>
  <c r="AW46" i="7"/>
  <c r="AS46" i="7"/>
  <c r="AP46" i="7"/>
  <c r="AM46" i="7"/>
  <c r="AJ46" i="7"/>
  <c r="AG46" i="7"/>
  <c r="AC46" i="7"/>
  <c r="Z46" i="7"/>
  <c r="W46" i="7"/>
  <c r="T46" i="7"/>
  <c r="Q46" i="7"/>
  <c r="L46" i="7"/>
  <c r="CE46" i="7" s="1"/>
  <c r="G46" i="7"/>
  <c r="CF46" i="7" s="1"/>
  <c r="B46" i="7"/>
  <c r="CA45" i="7"/>
  <c r="BX45" i="7"/>
  <c r="BU45" i="7"/>
  <c r="BM45" i="7"/>
  <c r="BJ45" i="7"/>
  <c r="BG45" i="7"/>
  <c r="AX45" i="7"/>
  <c r="AW45" i="7"/>
  <c r="AS45" i="7"/>
  <c r="AP45" i="7"/>
  <c r="AM45" i="7"/>
  <c r="AJ45" i="7"/>
  <c r="AG45" i="7"/>
  <c r="AC45" i="7"/>
  <c r="Z45" i="7"/>
  <c r="W45" i="7"/>
  <c r="T45" i="7"/>
  <c r="Q45" i="7"/>
  <c r="L45" i="7"/>
  <c r="CE45" i="7" s="1"/>
  <c r="G45" i="7"/>
  <c r="CF45" i="7" s="1"/>
  <c r="B45" i="7"/>
  <c r="CA44" i="7"/>
  <c r="BX44" i="7"/>
  <c r="BU44" i="7"/>
  <c r="BM44" i="7"/>
  <c r="BJ44" i="7"/>
  <c r="BG44" i="7"/>
  <c r="AX44" i="7"/>
  <c r="AW44" i="7"/>
  <c r="AS44" i="7"/>
  <c r="AP44" i="7"/>
  <c r="AM44" i="7"/>
  <c r="AJ44" i="7"/>
  <c r="AG44" i="7"/>
  <c r="AC44" i="7"/>
  <c r="Z44" i="7"/>
  <c r="W44" i="7"/>
  <c r="T44" i="7"/>
  <c r="Q44" i="7"/>
  <c r="L44" i="7"/>
  <c r="CE44" i="7" s="1"/>
  <c r="G44" i="7"/>
  <c r="CF44" i="7" s="1"/>
  <c r="B44" i="7"/>
  <c r="CA43" i="7"/>
  <c r="BX43" i="7"/>
  <c r="BU43" i="7"/>
  <c r="BM43" i="7"/>
  <c r="BJ43" i="7"/>
  <c r="BG43" i="7"/>
  <c r="AX43" i="7"/>
  <c r="AW43" i="7"/>
  <c r="AS43" i="7"/>
  <c r="AP43" i="7"/>
  <c r="AM43" i="7"/>
  <c r="AJ43" i="7"/>
  <c r="AG43" i="7"/>
  <c r="AC43" i="7"/>
  <c r="Z43" i="7"/>
  <c r="W43" i="7"/>
  <c r="T43" i="7"/>
  <c r="Q43" i="7"/>
  <c r="L43" i="7"/>
  <c r="CE43" i="7" s="1"/>
  <c r="G43" i="7"/>
  <c r="CF43" i="7" s="1"/>
  <c r="B43" i="7"/>
  <c r="CA42" i="7"/>
  <c r="BX42" i="7"/>
  <c r="BU42" i="7"/>
  <c r="BM42" i="7"/>
  <c r="BJ42" i="7"/>
  <c r="BG42" i="7"/>
  <c r="AX42" i="7"/>
  <c r="AW42" i="7"/>
  <c r="AS42" i="7"/>
  <c r="AP42" i="7"/>
  <c r="AM42" i="7"/>
  <c r="AJ42" i="7"/>
  <c r="AG42" i="7"/>
  <c r="AC42" i="7"/>
  <c r="Z42" i="7"/>
  <c r="W42" i="7"/>
  <c r="T42" i="7"/>
  <c r="Q42" i="7"/>
  <c r="L42" i="7"/>
  <c r="CE42" i="7" s="1"/>
  <c r="G42" i="7"/>
  <c r="CF42" i="7" s="1"/>
  <c r="B42" i="7"/>
  <c r="CA41" i="7"/>
  <c r="BX41" i="7"/>
  <c r="BU41" i="7"/>
  <c r="BM41" i="7"/>
  <c r="BJ41" i="7"/>
  <c r="BG41" i="7"/>
  <c r="AX41" i="7"/>
  <c r="AW41" i="7"/>
  <c r="AS41" i="7"/>
  <c r="AP41" i="7"/>
  <c r="AM41" i="7"/>
  <c r="AJ41" i="7"/>
  <c r="AG41" i="7"/>
  <c r="AC41" i="7"/>
  <c r="Z41" i="7"/>
  <c r="W41" i="7"/>
  <c r="T41" i="7"/>
  <c r="Q41" i="7"/>
  <c r="L41" i="7"/>
  <c r="CE41" i="7" s="1"/>
  <c r="G41" i="7"/>
  <c r="CF41" i="7" s="1"/>
  <c r="B41" i="7"/>
  <c r="CA40" i="7"/>
  <c r="BX40" i="7"/>
  <c r="BU40" i="7"/>
  <c r="BM40" i="7"/>
  <c r="BJ40" i="7"/>
  <c r="BG40" i="7"/>
  <c r="AX40" i="7"/>
  <c r="AV40" i="7" s="1"/>
  <c r="AW40" i="7"/>
  <c r="AS40" i="7"/>
  <c r="AP40" i="7"/>
  <c r="AM40" i="7"/>
  <c r="AJ40" i="7"/>
  <c r="AG40" i="7"/>
  <c r="AC40" i="7"/>
  <c r="Z40" i="7"/>
  <c r="W40" i="7"/>
  <c r="T40" i="7"/>
  <c r="Q40" i="7"/>
  <c r="L40" i="7"/>
  <c r="CE40" i="7" s="1"/>
  <c r="G40" i="7"/>
  <c r="CF40" i="7" s="1"/>
  <c r="B40" i="7"/>
  <c r="CA39" i="7"/>
  <c r="BX39" i="7"/>
  <c r="BU39" i="7"/>
  <c r="BM39" i="7"/>
  <c r="BJ39" i="7"/>
  <c r="BG39" i="7"/>
  <c r="AX39" i="7"/>
  <c r="AW39" i="7"/>
  <c r="AS39" i="7"/>
  <c r="AP39" i="7"/>
  <c r="AM39" i="7"/>
  <c r="AJ39" i="7"/>
  <c r="AG39" i="7"/>
  <c r="AC39" i="7"/>
  <c r="Z39" i="7"/>
  <c r="W39" i="7"/>
  <c r="T39" i="7"/>
  <c r="Q39" i="7"/>
  <c r="L39" i="7"/>
  <c r="CE39" i="7" s="1"/>
  <c r="G39" i="7"/>
  <c r="CF39" i="7" s="1"/>
  <c r="B39" i="7"/>
  <c r="CA38" i="7"/>
  <c r="BX38" i="7"/>
  <c r="BU38" i="7"/>
  <c r="BM38" i="7"/>
  <c r="BJ38" i="7"/>
  <c r="BG38" i="7"/>
  <c r="AX38" i="7"/>
  <c r="AW38" i="7"/>
  <c r="AS38" i="7"/>
  <c r="AP38" i="7"/>
  <c r="AM38" i="7"/>
  <c r="AJ38" i="7"/>
  <c r="AG38" i="7"/>
  <c r="AC38" i="7"/>
  <c r="Z38" i="7"/>
  <c r="W38" i="7"/>
  <c r="T38" i="7"/>
  <c r="Q38" i="7"/>
  <c r="L38" i="7"/>
  <c r="CE38" i="7" s="1"/>
  <c r="G38" i="7"/>
  <c r="CF38" i="7" s="1"/>
  <c r="B38" i="7"/>
  <c r="CA37" i="7"/>
  <c r="BX37" i="7"/>
  <c r="BU37" i="7"/>
  <c r="BM37" i="7"/>
  <c r="BJ37" i="7"/>
  <c r="BG37" i="7"/>
  <c r="AX37" i="7"/>
  <c r="AW37" i="7"/>
  <c r="AS37" i="7"/>
  <c r="AP37" i="7"/>
  <c r="AM37" i="7"/>
  <c r="AJ37" i="7"/>
  <c r="AG37" i="7"/>
  <c r="AC37" i="7"/>
  <c r="Z37" i="7"/>
  <c r="W37" i="7"/>
  <c r="T37" i="7"/>
  <c r="Q37" i="7"/>
  <c r="L37" i="7"/>
  <c r="CE37" i="7" s="1"/>
  <c r="G37" i="7"/>
  <c r="CF37" i="7" s="1"/>
  <c r="B37" i="7"/>
  <c r="CA36" i="7"/>
  <c r="BX36" i="7"/>
  <c r="BU36" i="7"/>
  <c r="BM36" i="7"/>
  <c r="BJ36" i="7"/>
  <c r="BG36" i="7"/>
  <c r="AX36" i="7"/>
  <c r="AW36" i="7"/>
  <c r="AS36" i="7"/>
  <c r="AP36" i="7"/>
  <c r="AM36" i="7"/>
  <c r="AJ36" i="7"/>
  <c r="AG36" i="7"/>
  <c r="AC36" i="7"/>
  <c r="Z36" i="7"/>
  <c r="W36" i="7"/>
  <c r="T36" i="7"/>
  <c r="Q36" i="7"/>
  <c r="L36" i="7"/>
  <c r="CE36" i="7" s="1"/>
  <c r="G36" i="7"/>
  <c r="CF36" i="7" s="1"/>
  <c r="B36" i="7"/>
  <c r="CA35" i="7"/>
  <c r="BX35" i="7"/>
  <c r="BU35" i="7"/>
  <c r="BM35" i="7"/>
  <c r="BJ35" i="7"/>
  <c r="BG35" i="7"/>
  <c r="AX35" i="7"/>
  <c r="AW35" i="7"/>
  <c r="AS35" i="7"/>
  <c r="AP35" i="7"/>
  <c r="AM35" i="7"/>
  <c r="AJ35" i="7"/>
  <c r="AG35" i="7"/>
  <c r="AC35" i="7"/>
  <c r="Z35" i="7"/>
  <c r="W35" i="7"/>
  <c r="T35" i="7"/>
  <c r="Q35" i="7"/>
  <c r="L35" i="7"/>
  <c r="CE35" i="7" s="1"/>
  <c r="G35" i="7"/>
  <c r="CF35" i="7" s="1"/>
  <c r="B35" i="7"/>
  <c r="CA34" i="7"/>
  <c r="BX34" i="7"/>
  <c r="BU34" i="7"/>
  <c r="BM34" i="7"/>
  <c r="BJ34" i="7"/>
  <c r="BG34" i="7"/>
  <c r="AX34" i="7"/>
  <c r="AW34" i="7"/>
  <c r="AS34" i="7"/>
  <c r="AP34" i="7"/>
  <c r="AM34" i="7"/>
  <c r="AJ34" i="7"/>
  <c r="AG34" i="7"/>
  <c r="AC34" i="7"/>
  <c r="Z34" i="7"/>
  <c r="W34" i="7"/>
  <c r="T34" i="7"/>
  <c r="Q34" i="7"/>
  <c r="L34" i="7"/>
  <c r="CE34" i="7" s="1"/>
  <c r="G34" i="7"/>
  <c r="CF34" i="7" s="1"/>
  <c r="B34" i="7"/>
  <c r="CA33" i="7"/>
  <c r="BX33" i="7"/>
  <c r="BU33" i="7"/>
  <c r="BM33" i="7"/>
  <c r="BJ33" i="7"/>
  <c r="BG33" i="7"/>
  <c r="AX33" i="7"/>
  <c r="AW33" i="7"/>
  <c r="AS33" i="7"/>
  <c r="AP33" i="7"/>
  <c r="AM33" i="7"/>
  <c r="AJ33" i="7"/>
  <c r="AG33" i="7"/>
  <c r="AC33" i="7"/>
  <c r="Z33" i="7"/>
  <c r="W33" i="7"/>
  <c r="T33" i="7"/>
  <c r="Q33" i="7"/>
  <c r="L33" i="7"/>
  <c r="CE33" i="7" s="1"/>
  <c r="G33" i="7"/>
  <c r="CF33" i="7" s="1"/>
  <c r="B33" i="7"/>
  <c r="CA32" i="7"/>
  <c r="BX32" i="7"/>
  <c r="BU32" i="7"/>
  <c r="BM32" i="7"/>
  <c r="BJ32" i="7"/>
  <c r="BG32" i="7"/>
  <c r="AX32" i="7"/>
  <c r="AW32" i="7"/>
  <c r="AV32" i="7"/>
  <c r="AS32" i="7"/>
  <c r="AP32" i="7"/>
  <c r="AM32" i="7"/>
  <c r="AJ32" i="7"/>
  <c r="AG32" i="7"/>
  <c r="AC32" i="7"/>
  <c r="Z32" i="7"/>
  <c r="W32" i="7"/>
  <c r="T32" i="7"/>
  <c r="Q32" i="7"/>
  <c r="L32" i="7"/>
  <c r="CE32" i="7" s="1"/>
  <c r="G32" i="7"/>
  <c r="CF32" i="7" s="1"/>
  <c r="B32" i="7"/>
  <c r="CA31" i="7"/>
  <c r="BX31" i="7"/>
  <c r="BU31" i="7"/>
  <c r="BP31" i="7"/>
  <c r="BP96" i="7" s="1"/>
  <c r="BJ31" i="7"/>
  <c r="BG31" i="7"/>
  <c r="AX31" i="7"/>
  <c r="AV31" i="7" s="1"/>
  <c r="AW31" i="7"/>
  <c r="AS31" i="7"/>
  <c r="AP31" i="7"/>
  <c r="AM31" i="7"/>
  <c r="AJ31" i="7"/>
  <c r="AG31" i="7"/>
  <c r="AC31" i="7"/>
  <c r="Z31" i="7"/>
  <c r="W31" i="7"/>
  <c r="T31" i="7"/>
  <c r="Q31" i="7"/>
  <c r="P31" i="7"/>
  <c r="L31" i="7" s="1"/>
  <c r="CE31" i="7" s="1"/>
  <c r="G31" i="7"/>
  <c r="CF31" i="7" s="1"/>
  <c r="B31" i="7"/>
  <c r="CA30" i="7"/>
  <c r="BX30" i="7"/>
  <c r="BU30" i="7"/>
  <c r="BM30" i="7"/>
  <c r="BJ30" i="7"/>
  <c r="BG30" i="7"/>
  <c r="AX30" i="7"/>
  <c r="AW30" i="7"/>
  <c r="AS30" i="7"/>
  <c r="AP30" i="7"/>
  <c r="AM30" i="7"/>
  <c r="AJ30" i="7"/>
  <c r="AG30" i="7"/>
  <c r="AC30" i="7"/>
  <c r="Z30" i="7"/>
  <c r="W30" i="7"/>
  <c r="T30" i="7"/>
  <c r="Q30" i="7"/>
  <c r="P30" i="7"/>
  <c r="G30" i="7"/>
  <c r="CF30" i="7" s="1"/>
  <c r="B30" i="7"/>
  <c r="CA29" i="7"/>
  <c r="BX29" i="7"/>
  <c r="BU29" i="7"/>
  <c r="BM29" i="7"/>
  <c r="BJ29" i="7"/>
  <c r="BG29" i="7"/>
  <c r="AX29" i="7"/>
  <c r="AW29" i="7"/>
  <c r="AS29" i="7"/>
  <c r="AP29" i="7"/>
  <c r="AM29" i="7"/>
  <c r="AJ29" i="7"/>
  <c r="AG29" i="7"/>
  <c r="AC29" i="7"/>
  <c r="Z29" i="7"/>
  <c r="W29" i="7"/>
  <c r="T29" i="7"/>
  <c r="Q29" i="7"/>
  <c r="L29" i="7"/>
  <c r="CE29" i="7" s="1"/>
  <c r="G29" i="7"/>
  <c r="CF29" i="7" s="1"/>
  <c r="B29" i="7"/>
  <c r="CA28" i="7"/>
  <c r="BX28" i="7"/>
  <c r="BU28" i="7"/>
  <c r="BM28" i="7"/>
  <c r="BJ28" i="7"/>
  <c r="BG28" i="7"/>
  <c r="AX28" i="7"/>
  <c r="AW28" i="7"/>
  <c r="AS28" i="7"/>
  <c r="AP28" i="7"/>
  <c r="AM28" i="7"/>
  <c r="AJ28" i="7"/>
  <c r="AG28" i="7"/>
  <c r="AC28" i="7"/>
  <c r="Z28" i="7"/>
  <c r="W28" i="7"/>
  <c r="T28" i="7"/>
  <c r="Q28" i="7"/>
  <c r="L28" i="7"/>
  <c r="CE28" i="7" s="1"/>
  <c r="G28" i="7"/>
  <c r="CF28" i="7" s="1"/>
  <c r="B28" i="7"/>
  <c r="CA27" i="7"/>
  <c r="BX27" i="7"/>
  <c r="BU27" i="7"/>
  <c r="BM27" i="7"/>
  <c r="BJ27" i="7"/>
  <c r="BG27" i="7"/>
  <c r="AX27" i="7"/>
  <c r="AW27" i="7"/>
  <c r="AS27" i="7"/>
  <c r="AP27" i="7"/>
  <c r="AM27" i="7"/>
  <c r="AJ27" i="7"/>
  <c r="AG27" i="7"/>
  <c r="AC27" i="7"/>
  <c r="Z27" i="7"/>
  <c r="W27" i="7"/>
  <c r="T27" i="7"/>
  <c r="Q27" i="7"/>
  <c r="L27" i="7"/>
  <c r="CE27" i="7" s="1"/>
  <c r="G27" i="7"/>
  <c r="CF27" i="7" s="1"/>
  <c r="B27" i="7"/>
  <c r="CA26" i="7"/>
  <c r="BX26" i="7"/>
  <c r="BU26" i="7"/>
  <c r="BM26" i="7"/>
  <c r="BJ26" i="7"/>
  <c r="BG26" i="7"/>
  <c r="AX26" i="7"/>
  <c r="AW26" i="7"/>
  <c r="AS26" i="7"/>
  <c r="AP26" i="7"/>
  <c r="AM26" i="7"/>
  <c r="AJ26" i="7"/>
  <c r="AG26" i="7"/>
  <c r="AC26" i="7"/>
  <c r="Z26" i="7"/>
  <c r="W26" i="7"/>
  <c r="T26" i="7"/>
  <c r="Q26" i="7"/>
  <c r="L26" i="7"/>
  <c r="CE26" i="7" s="1"/>
  <c r="G26" i="7"/>
  <c r="CF26" i="7" s="1"/>
  <c r="B26" i="7"/>
  <c r="CA25" i="7"/>
  <c r="BX25" i="7"/>
  <c r="BU25" i="7"/>
  <c r="BM25" i="7"/>
  <c r="BJ25" i="7"/>
  <c r="BG25" i="7"/>
  <c r="AX25" i="7"/>
  <c r="AW25" i="7"/>
  <c r="AS25" i="7"/>
  <c r="AP25" i="7"/>
  <c r="AM25" i="7"/>
  <c r="AJ25" i="7"/>
  <c r="AG25" i="7"/>
  <c r="AC25" i="7"/>
  <c r="Z25" i="7"/>
  <c r="W25" i="7"/>
  <c r="T25" i="7"/>
  <c r="Q25" i="7"/>
  <c r="L25" i="7"/>
  <c r="CE25" i="7" s="1"/>
  <c r="G25" i="7"/>
  <c r="CF25" i="7" s="1"/>
  <c r="B25" i="7"/>
  <c r="CA24" i="7"/>
  <c r="BX24" i="7"/>
  <c r="BU24" i="7"/>
  <c r="BM24" i="7"/>
  <c r="BJ24" i="7"/>
  <c r="BG24" i="7"/>
  <c r="AX24" i="7"/>
  <c r="AW24" i="7"/>
  <c r="AS24" i="7"/>
  <c r="AP24" i="7"/>
  <c r="AM24" i="7"/>
  <c r="AJ24" i="7"/>
  <c r="AG24" i="7"/>
  <c r="AC24" i="7"/>
  <c r="Z24" i="7"/>
  <c r="W24" i="7"/>
  <c r="T24" i="7"/>
  <c r="Q24" i="7"/>
  <c r="L24" i="7"/>
  <c r="CE24" i="7" s="1"/>
  <c r="G24" i="7"/>
  <c r="CF24" i="7" s="1"/>
  <c r="B24" i="7"/>
  <c r="CA23" i="7"/>
  <c r="BX23" i="7"/>
  <c r="BU23" i="7"/>
  <c r="BM23" i="7"/>
  <c r="BJ23" i="7"/>
  <c r="BG23" i="7"/>
  <c r="AX23" i="7"/>
  <c r="AW23" i="7"/>
  <c r="AS23" i="7"/>
  <c r="AP23" i="7"/>
  <c r="AM23" i="7"/>
  <c r="AJ23" i="7"/>
  <c r="AG23" i="7"/>
  <c r="AC23" i="7"/>
  <c r="Z23" i="7"/>
  <c r="W23" i="7"/>
  <c r="T23" i="7"/>
  <c r="Q23" i="7"/>
  <c r="L23" i="7"/>
  <c r="CE23" i="7" s="1"/>
  <c r="G23" i="7"/>
  <c r="CF23" i="7" s="1"/>
  <c r="B23" i="7"/>
  <c r="CA22" i="7"/>
  <c r="BX22" i="7"/>
  <c r="BU22" i="7"/>
  <c r="BM22" i="7"/>
  <c r="BJ22" i="7"/>
  <c r="BG22" i="7"/>
  <c r="AX22" i="7"/>
  <c r="AW22" i="7"/>
  <c r="AS22" i="7"/>
  <c r="AP22" i="7"/>
  <c r="AM22" i="7"/>
  <c r="AJ22" i="7"/>
  <c r="AG22" i="7"/>
  <c r="AC22" i="7"/>
  <c r="Z22" i="7"/>
  <c r="W22" i="7"/>
  <c r="T22" i="7"/>
  <c r="Q22" i="7"/>
  <c r="L22" i="7"/>
  <c r="CE22" i="7" s="1"/>
  <c r="G22" i="7"/>
  <c r="CF22" i="7" s="1"/>
  <c r="B22" i="7"/>
  <c r="CA21" i="7"/>
  <c r="BX21" i="7"/>
  <c r="BU21" i="7"/>
  <c r="BM21" i="7"/>
  <c r="BJ21" i="7"/>
  <c r="BG21" i="7"/>
  <c r="AX21" i="7"/>
  <c r="AV21" i="7" s="1"/>
  <c r="AW21" i="7"/>
  <c r="AS21" i="7"/>
  <c r="AP21" i="7"/>
  <c r="AM21" i="7"/>
  <c r="AJ21" i="7"/>
  <c r="AG21" i="7"/>
  <c r="AC21" i="7"/>
  <c r="Z21" i="7"/>
  <c r="W21" i="7"/>
  <c r="T21" i="7"/>
  <c r="Q21" i="7"/>
  <c r="L21" i="7"/>
  <c r="CE21" i="7" s="1"/>
  <c r="G21" i="7"/>
  <c r="CF21" i="7" s="1"/>
  <c r="B21" i="7"/>
  <c r="CA20" i="7"/>
  <c r="BX20" i="7"/>
  <c r="BU20" i="7"/>
  <c r="BM20" i="7"/>
  <c r="BJ20" i="7"/>
  <c r="BG20" i="7"/>
  <c r="AX20" i="7"/>
  <c r="AW20" i="7"/>
  <c r="AS20" i="7"/>
  <c r="AP20" i="7"/>
  <c r="AM20" i="7"/>
  <c r="AJ20" i="7"/>
  <c r="AG20" i="7"/>
  <c r="AC20" i="7"/>
  <c r="Z20" i="7"/>
  <c r="W20" i="7"/>
  <c r="T20" i="7"/>
  <c r="Q20" i="7"/>
  <c r="L20" i="7"/>
  <c r="CE20" i="7" s="1"/>
  <c r="G20" i="7"/>
  <c r="CF20" i="7" s="1"/>
  <c r="B20" i="7"/>
  <c r="CA19" i="7"/>
  <c r="BX19" i="7"/>
  <c r="BU19" i="7"/>
  <c r="BM19" i="7"/>
  <c r="BJ19" i="7"/>
  <c r="BG19" i="7"/>
  <c r="AX19" i="7"/>
  <c r="AW19" i="7"/>
  <c r="AS19" i="7"/>
  <c r="AP19" i="7"/>
  <c r="AM19" i="7"/>
  <c r="AJ19" i="7"/>
  <c r="AG19" i="7"/>
  <c r="AC19" i="7"/>
  <c r="Z19" i="7"/>
  <c r="W19" i="7"/>
  <c r="T19" i="7"/>
  <c r="Q19" i="7"/>
  <c r="L19" i="7"/>
  <c r="CE19" i="7" s="1"/>
  <c r="G19" i="7"/>
  <c r="CF19" i="7" s="1"/>
  <c r="B19" i="7"/>
  <c r="CA18" i="7"/>
  <c r="BX18" i="7"/>
  <c r="BU18" i="7"/>
  <c r="BM18" i="7"/>
  <c r="BJ18" i="7"/>
  <c r="BG18" i="7"/>
  <c r="AX18" i="7"/>
  <c r="AW18" i="7"/>
  <c r="AS18" i="7"/>
  <c r="AP18" i="7"/>
  <c r="AM18" i="7"/>
  <c r="AJ18" i="7"/>
  <c r="AG18" i="7"/>
  <c r="AC18" i="7"/>
  <c r="Z18" i="7"/>
  <c r="W18" i="7"/>
  <c r="T18" i="7"/>
  <c r="Q18" i="7"/>
  <c r="L18" i="7"/>
  <c r="CE18" i="7" s="1"/>
  <c r="G18" i="7"/>
  <c r="CF18" i="7" s="1"/>
  <c r="B18" i="7"/>
  <c r="CA17" i="7"/>
  <c r="BX17" i="7"/>
  <c r="BU17" i="7"/>
  <c r="BM17" i="7"/>
  <c r="BJ17" i="7"/>
  <c r="BG17" i="7"/>
  <c r="AX17" i="7"/>
  <c r="AW17" i="7"/>
  <c r="AS17" i="7"/>
  <c r="AP17" i="7"/>
  <c r="AM17" i="7"/>
  <c r="AJ17" i="7"/>
  <c r="AG17" i="7"/>
  <c r="AC17" i="7"/>
  <c r="Z17" i="7"/>
  <c r="W17" i="7"/>
  <c r="T17" i="7"/>
  <c r="Q17" i="7"/>
  <c r="L17" i="7"/>
  <c r="CE17" i="7" s="1"/>
  <c r="G17" i="7"/>
  <c r="CF17" i="7" s="1"/>
  <c r="B17" i="7"/>
  <c r="CA16" i="7"/>
  <c r="BX16" i="7"/>
  <c r="BU16" i="7"/>
  <c r="BM16" i="7"/>
  <c r="BJ16" i="7"/>
  <c r="BG16" i="7"/>
  <c r="AX16" i="7"/>
  <c r="AV16" i="7" s="1"/>
  <c r="AW16" i="7"/>
  <c r="AS16" i="7"/>
  <c r="AP16" i="7"/>
  <c r="AM16" i="7"/>
  <c r="AJ16" i="7"/>
  <c r="AG16" i="7"/>
  <c r="AC16" i="7"/>
  <c r="Z16" i="7"/>
  <c r="W16" i="7"/>
  <c r="T16" i="7"/>
  <c r="Q16" i="7"/>
  <c r="L16" i="7"/>
  <c r="CE16" i="7" s="1"/>
  <c r="G16" i="7"/>
  <c r="CF16" i="7" s="1"/>
  <c r="B16" i="7"/>
  <c r="CA15" i="7"/>
  <c r="BX15" i="7"/>
  <c r="BU15" i="7"/>
  <c r="BM15" i="7"/>
  <c r="BJ15" i="7"/>
  <c r="BG15" i="7"/>
  <c r="AX15" i="7"/>
  <c r="AW15" i="7"/>
  <c r="AS15" i="7"/>
  <c r="AP15" i="7"/>
  <c r="AM15" i="7"/>
  <c r="AJ15" i="7"/>
  <c r="AG15" i="7"/>
  <c r="AC15" i="7"/>
  <c r="Z15" i="7"/>
  <c r="W15" i="7"/>
  <c r="T15" i="7"/>
  <c r="Q15" i="7"/>
  <c r="L15" i="7"/>
  <c r="CE15" i="7" s="1"/>
  <c r="G15" i="7"/>
  <c r="CF15" i="7" s="1"/>
  <c r="B15" i="7"/>
  <c r="CA14" i="7"/>
  <c r="BX14" i="7"/>
  <c r="BU14" i="7"/>
  <c r="BM14" i="7"/>
  <c r="BJ14" i="7"/>
  <c r="BG14" i="7"/>
  <c r="AX14" i="7"/>
  <c r="AW14" i="7"/>
  <c r="AS14" i="7"/>
  <c r="AP14" i="7"/>
  <c r="AM14" i="7"/>
  <c r="AJ14" i="7"/>
  <c r="AG14" i="7"/>
  <c r="AC14" i="7"/>
  <c r="Z14" i="7"/>
  <c r="W14" i="7"/>
  <c r="T14" i="7"/>
  <c r="Q14" i="7"/>
  <c r="L14" i="7"/>
  <c r="CE14" i="7" s="1"/>
  <c r="G14" i="7"/>
  <c r="CF14" i="7" s="1"/>
  <c r="B14" i="7"/>
  <c r="CA13" i="7"/>
  <c r="BX13" i="7"/>
  <c r="BU13" i="7"/>
  <c r="BM13" i="7"/>
  <c r="BJ13" i="7"/>
  <c r="BG13" i="7"/>
  <c r="AX13" i="7"/>
  <c r="AV13" i="7" s="1"/>
  <c r="AW13" i="7"/>
  <c r="AS13" i="7"/>
  <c r="AP13" i="7"/>
  <c r="AM13" i="7"/>
  <c r="AJ13" i="7"/>
  <c r="AG13" i="7"/>
  <c r="AC13" i="7"/>
  <c r="Z13" i="7"/>
  <c r="W13" i="7"/>
  <c r="T13" i="7"/>
  <c r="Q13" i="7"/>
  <c r="L13" i="7"/>
  <c r="CE13" i="7" s="1"/>
  <c r="G13" i="7"/>
  <c r="CF13" i="7" s="1"/>
  <c r="B13" i="7"/>
  <c r="CE12" i="7"/>
  <c r="CA12" i="7"/>
  <c r="BX12" i="7"/>
  <c r="BU12" i="7"/>
  <c r="BM12" i="7"/>
  <c r="BJ12" i="7"/>
  <c r="BG12" i="7"/>
  <c r="AX12" i="7"/>
  <c r="AW12" i="7"/>
  <c r="AS12" i="7"/>
  <c r="AP12" i="7"/>
  <c r="AM12" i="7"/>
  <c r="AJ12" i="7"/>
  <c r="AG12" i="7"/>
  <c r="AC12" i="7"/>
  <c r="Z12" i="7"/>
  <c r="W12" i="7"/>
  <c r="T12" i="7"/>
  <c r="Q12" i="7"/>
  <c r="L12" i="7"/>
  <c r="G12" i="7"/>
  <c r="CF12" i="7" s="1"/>
  <c r="B12" i="7"/>
  <c r="CA11" i="7"/>
  <c r="BX11" i="7"/>
  <c r="BU11" i="7"/>
  <c r="BM11" i="7"/>
  <c r="BJ11" i="7"/>
  <c r="BG11" i="7"/>
  <c r="AX11" i="7"/>
  <c r="AW11" i="7"/>
  <c r="AS11" i="7"/>
  <c r="AP11" i="7"/>
  <c r="AM11" i="7"/>
  <c r="AJ11" i="7"/>
  <c r="AG11" i="7"/>
  <c r="AC11" i="7"/>
  <c r="Z11" i="7"/>
  <c r="W11" i="7"/>
  <c r="T11" i="7"/>
  <c r="Q11" i="7"/>
  <c r="L11" i="7"/>
  <c r="CE11" i="7" s="1"/>
  <c r="G11" i="7"/>
  <c r="CF11" i="7" s="1"/>
  <c r="CD11" i="7" s="1"/>
  <c r="B11" i="7"/>
  <c r="CA10" i="7"/>
  <c r="BX10" i="7"/>
  <c r="BU10" i="7"/>
  <c r="BM10" i="7"/>
  <c r="BJ10" i="7"/>
  <c r="BG10" i="7"/>
  <c r="AX10" i="7"/>
  <c r="AV10" i="7" s="1"/>
  <c r="AW10" i="7"/>
  <c r="AS10" i="7"/>
  <c r="AP10" i="7"/>
  <c r="AM10" i="7"/>
  <c r="AJ10" i="7"/>
  <c r="AG10" i="7"/>
  <c r="AC10" i="7"/>
  <c r="Z10" i="7"/>
  <c r="W10" i="7"/>
  <c r="T10" i="7"/>
  <c r="Q10" i="7"/>
  <c r="L10" i="7"/>
  <c r="CE10" i="7" s="1"/>
  <c r="G10" i="7"/>
  <c r="CF10" i="7" s="1"/>
  <c r="B10" i="7"/>
  <c r="AV96" i="8" l="1"/>
  <c r="CE96" i="8"/>
  <c r="CD96" i="8" s="1"/>
  <c r="AW96" i="8"/>
  <c r="AV18" i="7"/>
  <c r="AV26" i="7"/>
  <c r="P96" i="7"/>
  <c r="AV30" i="7"/>
  <c r="AV33" i="7"/>
  <c r="CD34" i="7"/>
  <c r="AV37" i="7"/>
  <c r="AV41" i="7"/>
  <c r="AV49" i="7"/>
  <c r="AV52" i="7"/>
  <c r="AV53" i="7"/>
  <c r="AV60" i="7"/>
  <c r="AV66" i="7"/>
  <c r="CD70" i="7"/>
  <c r="CE80" i="7"/>
  <c r="CD80" i="7" s="1"/>
  <c r="AV83" i="7"/>
  <c r="AV24" i="7"/>
  <c r="AV29" i="7"/>
  <c r="AV36" i="7"/>
  <c r="AV44" i="7"/>
  <c r="AV47" i="7"/>
  <c r="AV54" i="7"/>
  <c r="AV64" i="7"/>
  <c r="AV65" i="7"/>
  <c r="AV68" i="7"/>
  <c r="CE62" i="7"/>
  <c r="AV19" i="7"/>
  <c r="CD27" i="7"/>
  <c r="CD14" i="7"/>
  <c r="AV14" i="7"/>
  <c r="AV17" i="7"/>
  <c r="AV22" i="7"/>
  <c r="AV25" i="7"/>
  <c r="AV42" i="7"/>
  <c r="AV45" i="7"/>
  <c r="CD48" i="7"/>
  <c r="AV48" i="7"/>
  <c r="CD63" i="7"/>
  <c r="AV63" i="7"/>
  <c r="AV69" i="7"/>
  <c r="AV75" i="7"/>
  <c r="CA78" i="7"/>
  <c r="AV82" i="7"/>
  <c r="AV85" i="7"/>
  <c r="CD90" i="7"/>
  <c r="AV90" i="7"/>
  <c r="AV91" i="7"/>
  <c r="AV94" i="7"/>
  <c r="L30" i="7"/>
  <c r="CE30" i="7" s="1"/>
  <c r="CD30" i="7" s="1"/>
  <c r="BM31" i="7"/>
  <c r="CD40" i="7"/>
  <c r="CD59" i="7"/>
  <c r="AV62" i="7"/>
  <c r="CD68" i="7"/>
  <c r="CE69" i="7"/>
  <c r="CD69" i="7" s="1"/>
  <c r="CE73" i="7"/>
  <c r="Q96" i="7"/>
  <c r="AJ96" i="7"/>
  <c r="BJ96" i="7"/>
  <c r="CD24" i="7"/>
  <c r="BX73" i="7"/>
  <c r="AV81" i="7"/>
  <c r="G96" i="7"/>
  <c r="CF96" i="7" s="1"/>
  <c r="AS96" i="7"/>
  <c r="CD16" i="7"/>
  <c r="CD39" i="7"/>
  <c r="CD47" i="7"/>
  <c r="CD84" i="7"/>
  <c r="CD19" i="7"/>
  <c r="CD10" i="7"/>
  <c r="CD12" i="7"/>
  <c r="CD13" i="7"/>
  <c r="CD20" i="7"/>
  <c r="CD21" i="7"/>
  <c r="AV12" i="7"/>
  <c r="CD15" i="7"/>
  <c r="AV15" i="7"/>
  <c r="CD18" i="7"/>
  <c r="CD17" i="7"/>
  <c r="CD25" i="7"/>
  <c r="AV28" i="7"/>
  <c r="AV35" i="7"/>
  <c r="CD38" i="7"/>
  <c r="AV38" i="7"/>
  <c r="AV43" i="7"/>
  <c r="CD46" i="7"/>
  <c r="AV46" i="7"/>
  <c r="CD49" i="7"/>
  <c r="AV51" i="7"/>
  <c r="CD54" i="7"/>
  <c r="CD60" i="7"/>
  <c r="CD64" i="7"/>
  <c r="CD67" i="7"/>
  <c r="AV67" i="7"/>
  <c r="CE76" i="7"/>
  <c r="CD76" i="7" s="1"/>
  <c r="AV80" i="7"/>
  <c r="CD82" i="7"/>
  <c r="AV88" i="7"/>
  <c r="CD91" i="7"/>
  <c r="CE95" i="7"/>
  <c r="CD95" i="7" s="1"/>
  <c r="W96" i="7"/>
  <c r="L58" i="7"/>
  <c r="CE58" i="7" s="1"/>
  <c r="CD58" i="7" s="1"/>
  <c r="Z62" i="7"/>
  <c r="CD33" i="7"/>
  <c r="CD37" i="7"/>
  <c r="AV39" i="7"/>
  <c r="CD42" i="7"/>
  <c r="CD50" i="7"/>
  <c r="CD56" i="7"/>
  <c r="AV70" i="7"/>
  <c r="CD74" i="7"/>
  <c r="AV84" i="7"/>
  <c r="AV87" i="7"/>
  <c r="AV20" i="7"/>
  <c r="CD23" i="7"/>
  <c r="AV23" i="7"/>
  <c r="CD26" i="7"/>
  <c r="CD28" i="7"/>
  <c r="CD29" i="7"/>
  <c r="CD32" i="7"/>
  <c r="CD35" i="7"/>
  <c r="CD36" i="7"/>
  <c r="CD43" i="7"/>
  <c r="CD44" i="7"/>
  <c r="CD51" i="7"/>
  <c r="CD52" i="7"/>
  <c r="AV56" i="7"/>
  <c r="AV57" i="7"/>
  <c r="AV74" i="7"/>
  <c r="AV11" i="7"/>
  <c r="CD22" i="7"/>
  <c r="AV27" i="7"/>
  <c r="CD31" i="7"/>
  <c r="CD41" i="7"/>
  <c r="AV34" i="7"/>
  <c r="CD45" i="7"/>
  <c r="CD53" i="7"/>
  <c r="CD57" i="7"/>
  <c r="L96" i="7"/>
  <c r="CE96" i="7" s="1"/>
  <c r="CD62" i="7"/>
  <c r="CD66" i="7"/>
  <c r="CD71" i="7"/>
  <c r="CD73" i="7"/>
  <c r="CD83" i="7"/>
  <c r="CD86" i="7"/>
  <c r="CD89" i="7"/>
  <c r="CD92" i="7"/>
  <c r="AV55" i="7"/>
  <c r="AV58" i="7"/>
  <c r="BM96" i="7"/>
  <c r="CD75" i="7"/>
  <c r="CD81" i="7"/>
  <c r="CD87" i="7"/>
  <c r="AX96" i="7"/>
  <c r="CD61" i="7"/>
  <c r="CD65" i="7"/>
  <c r="CD72" i="7"/>
  <c r="CD79" i="7"/>
  <c r="CD94" i="7"/>
  <c r="BM62" i="7"/>
  <c r="B73" i="7"/>
  <c r="AC76" i="7"/>
  <c r="AW77" i="7"/>
  <c r="AV77" i="7" s="1"/>
  <c r="U96" i="7"/>
  <c r="T96" i="7" s="1"/>
  <c r="AG62" i="7"/>
  <c r="L88" i="7"/>
  <c r="CE88" i="7" s="1"/>
  <c r="CD88" i="7" s="1"/>
  <c r="CE77" i="7"/>
  <c r="CD77" i="7" s="1"/>
  <c r="AQ96" i="7"/>
  <c r="AP96" i="7" s="1"/>
  <c r="CD96" i="7" l="1"/>
  <c r="AV96" i="7"/>
  <c r="AW96" i="7"/>
  <c r="CC96" i="6" l="1"/>
  <c r="BZ96" i="6"/>
  <c r="BY96" i="6"/>
  <c r="BX96" i="6" s="1"/>
  <c r="BW96" i="6"/>
  <c r="BV96" i="6"/>
  <c r="BU96" i="6" s="1"/>
  <c r="BT96" i="6"/>
  <c r="BS96" i="6"/>
  <c r="BQ96" i="6"/>
  <c r="BO96" i="6"/>
  <c r="BL96" i="6"/>
  <c r="BK96" i="6"/>
  <c r="BJ96" i="6" s="1"/>
  <c r="BI96" i="6"/>
  <c r="BH96" i="6"/>
  <c r="BG96" i="6" s="1"/>
  <c r="BF96" i="6"/>
  <c r="BE96" i="6"/>
  <c r="BD96" i="6"/>
  <c r="BC96" i="6"/>
  <c r="BB96" i="6"/>
  <c r="BA96" i="6"/>
  <c r="AZ96" i="6"/>
  <c r="AU96" i="6"/>
  <c r="AT96" i="6"/>
  <c r="AS96" i="6" s="1"/>
  <c r="AR96" i="6"/>
  <c r="AO96" i="6"/>
  <c r="AN96" i="6"/>
  <c r="AM96" i="6" s="1"/>
  <c r="AL96" i="6"/>
  <c r="AK96" i="6"/>
  <c r="AI96" i="6"/>
  <c r="AF96" i="6"/>
  <c r="AB96" i="6"/>
  <c r="Y96" i="6"/>
  <c r="X96" i="6"/>
  <c r="V96" i="6"/>
  <c r="U96" i="6"/>
  <c r="T96" i="6" s="1"/>
  <c r="S96" i="6"/>
  <c r="R96" i="6"/>
  <c r="O96" i="6"/>
  <c r="N96" i="6"/>
  <c r="K96" i="6"/>
  <c r="J96" i="6"/>
  <c r="I96" i="6"/>
  <c r="H96" i="6"/>
  <c r="G96" i="6" s="1"/>
  <c r="F96" i="6"/>
  <c r="E96" i="6"/>
  <c r="D96" i="6"/>
  <c r="C96" i="6"/>
  <c r="CA95" i="6"/>
  <c r="BX95" i="6"/>
  <c r="BU95" i="6"/>
  <c r="BR95" i="6"/>
  <c r="BM95" i="6"/>
  <c r="BJ95" i="6"/>
  <c r="BG95" i="6"/>
  <c r="AX95" i="6"/>
  <c r="AV95" i="6" s="1"/>
  <c r="AW95" i="6"/>
  <c r="AS95" i="6"/>
  <c r="AP95" i="6"/>
  <c r="AM95" i="6"/>
  <c r="AJ95" i="6"/>
  <c r="AG95" i="6"/>
  <c r="AC95" i="6"/>
  <c r="Z95" i="6"/>
  <c r="W95" i="6"/>
  <c r="T95" i="6"/>
  <c r="Q95" i="6"/>
  <c r="L95" i="6"/>
  <c r="CE95" i="6" s="1"/>
  <c r="G95" i="6"/>
  <c r="CF95" i="6" s="1"/>
  <c r="B95" i="6"/>
  <c r="CA94" i="6"/>
  <c r="BX94" i="6"/>
  <c r="BU94" i="6"/>
  <c r="BM94" i="6"/>
  <c r="BJ94" i="6"/>
  <c r="BG94" i="6"/>
  <c r="AX94" i="6"/>
  <c r="AW94" i="6"/>
  <c r="AS94" i="6"/>
  <c r="AP94" i="6"/>
  <c r="AM94" i="6"/>
  <c r="AJ94" i="6"/>
  <c r="AG94" i="6"/>
  <c r="AC94" i="6"/>
  <c r="Z94" i="6"/>
  <c r="W94" i="6"/>
  <c r="T94" i="6"/>
  <c r="Q94" i="6"/>
  <c r="L94" i="6"/>
  <c r="CE94" i="6" s="1"/>
  <c r="G94" i="6"/>
  <c r="CF94" i="6" s="1"/>
  <c r="B94" i="6"/>
  <c r="CA93" i="6"/>
  <c r="BX93" i="6"/>
  <c r="BU93" i="6"/>
  <c r="BM93" i="6"/>
  <c r="BJ93" i="6"/>
  <c r="BG93" i="6"/>
  <c r="AX93" i="6"/>
  <c r="AW93" i="6"/>
  <c r="AS93" i="6"/>
  <c r="AP93" i="6"/>
  <c r="AM93" i="6"/>
  <c r="AJ93" i="6"/>
  <c r="AG93" i="6"/>
  <c r="AC93" i="6"/>
  <c r="Z93" i="6"/>
  <c r="W93" i="6"/>
  <c r="T93" i="6"/>
  <c r="Q93" i="6"/>
  <c r="L93" i="6"/>
  <c r="CE93" i="6" s="1"/>
  <c r="G93" i="6"/>
  <c r="CF93" i="6" s="1"/>
  <c r="B93" i="6"/>
  <c r="CA92" i="6"/>
  <c r="BX92" i="6"/>
  <c r="BU92" i="6"/>
  <c r="BM92" i="6"/>
  <c r="BJ92" i="6"/>
  <c r="BG92" i="6"/>
  <c r="AX92" i="6"/>
  <c r="AW92" i="6"/>
  <c r="AS92" i="6"/>
  <c r="AP92" i="6"/>
  <c r="AM92" i="6"/>
  <c r="AJ92" i="6"/>
  <c r="AG92" i="6"/>
  <c r="AC92" i="6"/>
  <c r="Z92" i="6"/>
  <c r="W92" i="6"/>
  <c r="T92" i="6"/>
  <c r="Q92" i="6"/>
  <c r="L92" i="6"/>
  <c r="CE92" i="6" s="1"/>
  <c r="G92" i="6"/>
  <c r="CF92" i="6" s="1"/>
  <c r="B92" i="6"/>
  <c r="CA91" i="6"/>
  <c r="BX91" i="6"/>
  <c r="BU91" i="6"/>
  <c r="BM91" i="6"/>
  <c r="BJ91" i="6"/>
  <c r="BG91" i="6"/>
  <c r="AX91" i="6"/>
  <c r="AW91" i="6"/>
  <c r="AS91" i="6"/>
  <c r="AP91" i="6"/>
  <c r="AM91" i="6"/>
  <c r="AJ91" i="6"/>
  <c r="AG91" i="6"/>
  <c r="AC91" i="6"/>
  <c r="Z91" i="6"/>
  <c r="W91" i="6"/>
  <c r="T91" i="6"/>
  <c r="Q91" i="6"/>
  <c r="L91" i="6"/>
  <c r="CE91" i="6" s="1"/>
  <c r="G91" i="6"/>
  <c r="CF91" i="6" s="1"/>
  <c r="B91" i="6"/>
  <c r="CA90" i="6"/>
  <c r="BX90" i="6"/>
  <c r="BU90" i="6"/>
  <c r="BM90" i="6"/>
  <c r="BJ90" i="6"/>
  <c r="BG90" i="6"/>
  <c r="AX90" i="6"/>
  <c r="AW90" i="6"/>
  <c r="AS90" i="6"/>
  <c r="AP90" i="6"/>
  <c r="AM90" i="6"/>
  <c r="AJ90" i="6"/>
  <c r="AG90" i="6"/>
  <c r="AC90" i="6"/>
  <c r="Z90" i="6"/>
  <c r="W90" i="6"/>
  <c r="T90" i="6"/>
  <c r="Q90" i="6"/>
  <c r="L90" i="6"/>
  <c r="CE90" i="6" s="1"/>
  <c r="G90" i="6"/>
  <c r="CF90" i="6" s="1"/>
  <c r="B90" i="6"/>
  <c r="CA89" i="6"/>
  <c r="BX89" i="6"/>
  <c r="BU89" i="6"/>
  <c r="BM89" i="6"/>
  <c r="BJ89" i="6"/>
  <c r="BG89" i="6"/>
  <c r="AX89" i="6"/>
  <c r="AW89" i="6"/>
  <c r="AS89" i="6"/>
  <c r="AP89" i="6"/>
  <c r="AM89" i="6"/>
  <c r="AJ89" i="6"/>
  <c r="AG89" i="6"/>
  <c r="AC89" i="6"/>
  <c r="Z89" i="6"/>
  <c r="W89" i="6"/>
  <c r="T89" i="6"/>
  <c r="Q89" i="6"/>
  <c r="L89" i="6"/>
  <c r="CE89" i="6" s="1"/>
  <c r="G89" i="6"/>
  <c r="CF89" i="6" s="1"/>
  <c r="B89" i="6"/>
  <c r="CA88" i="6"/>
  <c r="BX88" i="6"/>
  <c r="BU88" i="6"/>
  <c r="BM88" i="6"/>
  <c r="BJ88" i="6"/>
  <c r="BG88" i="6"/>
  <c r="AX88" i="6"/>
  <c r="AW88" i="6"/>
  <c r="AS88" i="6"/>
  <c r="AP88" i="6"/>
  <c r="AM88" i="6"/>
  <c r="AJ88" i="6"/>
  <c r="AG88" i="6"/>
  <c r="AC88" i="6"/>
  <c r="Z88" i="6"/>
  <c r="W88" i="6"/>
  <c r="T88" i="6"/>
  <c r="Q88" i="6"/>
  <c r="L88" i="6"/>
  <c r="CE88" i="6" s="1"/>
  <c r="G88" i="6"/>
  <c r="CF88" i="6" s="1"/>
  <c r="B88" i="6"/>
  <c r="CA87" i="6"/>
  <c r="BX87" i="6"/>
  <c r="BU87" i="6"/>
  <c r="BR87" i="6"/>
  <c r="BM87" i="6"/>
  <c r="BJ87" i="6"/>
  <c r="BG87" i="6"/>
  <c r="AX87" i="6"/>
  <c r="AW87" i="6"/>
  <c r="AS87" i="6"/>
  <c r="AP87" i="6"/>
  <c r="AM87" i="6"/>
  <c r="AJ87" i="6"/>
  <c r="AG87" i="6"/>
  <c r="AC87" i="6"/>
  <c r="Z87" i="6"/>
  <c r="W87" i="6"/>
  <c r="T87" i="6"/>
  <c r="Q87" i="6"/>
  <c r="L87" i="6"/>
  <c r="CE87" i="6" s="1"/>
  <c r="G87" i="6"/>
  <c r="CF87" i="6" s="1"/>
  <c r="B87" i="6"/>
  <c r="CA86" i="6"/>
  <c r="BX86" i="6"/>
  <c r="BU86" i="6"/>
  <c r="BM86" i="6"/>
  <c r="BJ86" i="6"/>
  <c r="BG86" i="6"/>
  <c r="AX86" i="6"/>
  <c r="AW86" i="6"/>
  <c r="AS86" i="6"/>
  <c r="AP86" i="6"/>
  <c r="AM86" i="6"/>
  <c r="AJ86" i="6"/>
  <c r="AG86" i="6"/>
  <c r="AC86" i="6"/>
  <c r="Z86" i="6"/>
  <c r="W86" i="6"/>
  <c r="T86" i="6"/>
  <c r="Q86" i="6"/>
  <c r="L86" i="6"/>
  <c r="CE86" i="6" s="1"/>
  <c r="G86" i="6"/>
  <c r="CF86" i="6" s="1"/>
  <c r="B86" i="6"/>
  <c r="CA85" i="6"/>
  <c r="BX85" i="6"/>
  <c r="BU85" i="6"/>
  <c r="BM85" i="6"/>
  <c r="BJ85" i="6"/>
  <c r="BG85" i="6"/>
  <c r="AX85" i="6"/>
  <c r="AW85" i="6"/>
  <c r="AS85" i="6"/>
  <c r="AP85" i="6"/>
  <c r="AM85" i="6"/>
  <c r="AJ85" i="6"/>
  <c r="AG85" i="6"/>
  <c r="AC85" i="6"/>
  <c r="Z85" i="6"/>
  <c r="W85" i="6"/>
  <c r="T85" i="6"/>
  <c r="Q85" i="6"/>
  <c r="L85" i="6"/>
  <c r="CE85" i="6" s="1"/>
  <c r="G85" i="6"/>
  <c r="CF85" i="6" s="1"/>
  <c r="B85" i="6"/>
  <c r="CA84" i="6"/>
  <c r="BX84" i="6"/>
  <c r="BU84" i="6"/>
  <c r="BM84" i="6"/>
  <c r="BJ84" i="6"/>
  <c r="BG84" i="6"/>
  <c r="AX84" i="6"/>
  <c r="AW84" i="6"/>
  <c r="AS84" i="6"/>
  <c r="AP84" i="6"/>
  <c r="AM84" i="6"/>
  <c r="AJ84" i="6"/>
  <c r="AG84" i="6"/>
  <c r="AC84" i="6"/>
  <c r="Z84" i="6"/>
  <c r="W84" i="6"/>
  <c r="T84" i="6"/>
  <c r="Q84" i="6"/>
  <c r="L84" i="6"/>
  <c r="CE84" i="6" s="1"/>
  <c r="G84" i="6"/>
  <c r="CF84" i="6" s="1"/>
  <c r="B84" i="6"/>
  <c r="CA83" i="6"/>
  <c r="BX83" i="6"/>
  <c r="BU83" i="6"/>
  <c r="BM83" i="6"/>
  <c r="BJ83" i="6"/>
  <c r="BG83" i="6"/>
  <c r="AX83" i="6"/>
  <c r="AW83" i="6"/>
  <c r="AS83" i="6"/>
  <c r="AP83" i="6"/>
  <c r="AM83" i="6"/>
  <c r="AJ83" i="6"/>
  <c r="AG83" i="6"/>
  <c r="AC83" i="6"/>
  <c r="Z83" i="6"/>
  <c r="W83" i="6"/>
  <c r="T83" i="6"/>
  <c r="Q83" i="6"/>
  <c r="L83" i="6"/>
  <c r="CE83" i="6" s="1"/>
  <c r="G83" i="6"/>
  <c r="CF83" i="6" s="1"/>
  <c r="B83" i="6"/>
  <c r="CE82" i="6"/>
  <c r="CA82" i="6"/>
  <c r="BX82" i="6"/>
  <c r="BU82" i="6"/>
  <c r="BM82" i="6"/>
  <c r="BJ82" i="6"/>
  <c r="BG82" i="6"/>
  <c r="AX82" i="6"/>
  <c r="AW82" i="6"/>
  <c r="AS82" i="6"/>
  <c r="AP82" i="6"/>
  <c r="AM82" i="6"/>
  <c r="AJ82" i="6"/>
  <c r="AG82" i="6"/>
  <c r="AC82" i="6"/>
  <c r="Z82" i="6"/>
  <c r="W82" i="6"/>
  <c r="T82" i="6"/>
  <c r="Q82" i="6"/>
  <c r="L82" i="6"/>
  <c r="G82" i="6"/>
  <c r="CF82" i="6" s="1"/>
  <c r="B82" i="6"/>
  <c r="CA81" i="6"/>
  <c r="BX81" i="6"/>
  <c r="BU81" i="6"/>
  <c r="BR81" i="6"/>
  <c r="BM81" i="6"/>
  <c r="BJ81" i="6"/>
  <c r="BG81" i="6"/>
  <c r="AX81" i="6"/>
  <c r="AV81" i="6" s="1"/>
  <c r="AW81" i="6"/>
  <c r="AS81" i="6"/>
  <c r="AP81" i="6"/>
  <c r="AM81" i="6"/>
  <c r="AJ81" i="6"/>
  <c r="AG81" i="6"/>
  <c r="AC81" i="6"/>
  <c r="Z81" i="6"/>
  <c r="W81" i="6"/>
  <c r="T81" i="6"/>
  <c r="Q81" i="6"/>
  <c r="L81" i="6"/>
  <c r="G81" i="6"/>
  <c r="CF81" i="6" s="1"/>
  <c r="B81" i="6"/>
  <c r="CB80" i="6"/>
  <c r="CA80" i="6" s="1"/>
  <c r="BX80" i="6"/>
  <c r="BU80" i="6"/>
  <c r="BM80" i="6"/>
  <c r="BJ80" i="6"/>
  <c r="BG80" i="6"/>
  <c r="AX80" i="6"/>
  <c r="AV80" i="6" s="1"/>
  <c r="AW80" i="6"/>
  <c r="AS80" i="6"/>
  <c r="AP80" i="6"/>
  <c r="AM80" i="6"/>
  <c r="AJ80" i="6"/>
  <c r="AG80" i="6"/>
  <c r="AC80" i="6"/>
  <c r="Z80" i="6"/>
  <c r="W80" i="6"/>
  <c r="T80" i="6"/>
  <c r="Q80" i="6"/>
  <c r="L80" i="6"/>
  <c r="G80" i="6"/>
  <c r="CF80" i="6" s="1"/>
  <c r="B80" i="6"/>
  <c r="CA79" i="6"/>
  <c r="BX79" i="6"/>
  <c r="BU79" i="6"/>
  <c r="BM79" i="6"/>
  <c r="BJ79" i="6"/>
  <c r="BG79" i="6"/>
  <c r="AX79" i="6"/>
  <c r="AW79" i="6"/>
  <c r="AS79" i="6"/>
  <c r="AP79" i="6"/>
  <c r="AM79" i="6"/>
  <c r="AJ79" i="6"/>
  <c r="AG79" i="6"/>
  <c r="AC79" i="6"/>
  <c r="Z79" i="6"/>
  <c r="W79" i="6"/>
  <c r="T79" i="6"/>
  <c r="Q79" i="6"/>
  <c r="L79" i="6"/>
  <c r="CE79" i="6" s="1"/>
  <c r="G79" i="6"/>
  <c r="CF79" i="6" s="1"/>
  <c r="B79" i="6"/>
  <c r="CB78" i="6"/>
  <c r="CB96" i="6" s="1"/>
  <c r="CA96" i="6" s="1"/>
  <c r="BX78" i="6"/>
  <c r="BU78" i="6"/>
  <c r="BM78" i="6"/>
  <c r="BJ78" i="6"/>
  <c r="BG78" i="6"/>
  <c r="AX78" i="6"/>
  <c r="AW78" i="6"/>
  <c r="AS78" i="6"/>
  <c r="AP78" i="6"/>
  <c r="AM78" i="6"/>
  <c r="AJ78" i="6"/>
  <c r="AG78" i="6"/>
  <c r="AC78" i="6"/>
  <c r="Z78" i="6"/>
  <c r="W78" i="6"/>
  <c r="T78" i="6"/>
  <c r="Q78" i="6"/>
  <c r="L78" i="6"/>
  <c r="G78" i="6"/>
  <c r="CF78" i="6" s="1"/>
  <c r="B78" i="6"/>
  <c r="CA77" i="6"/>
  <c r="BX77" i="6"/>
  <c r="BU77" i="6"/>
  <c r="BM77" i="6"/>
  <c r="BJ77" i="6"/>
  <c r="BG77" i="6"/>
  <c r="AY77" i="6"/>
  <c r="AY96" i="6" s="1"/>
  <c r="AX77" i="6"/>
  <c r="AS77" i="6"/>
  <c r="AP77" i="6"/>
  <c r="AM77" i="6"/>
  <c r="AJ77" i="6"/>
  <c r="AG77" i="6"/>
  <c r="AC77" i="6"/>
  <c r="Z77" i="6"/>
  <c r="W77" i="6"/>
  <c r="T77" i="6"/>
  <c r="Q77" i="6"/>
  <c r="L77" i="6"/>
  <c r="CE77" i="6" s="1"/>
  <c r="G77" i="6"/>
  <c r="CF77" i="6" s="1"/>
  <c r="B77" i="6"/>
  <c r="CA76" i="6"/>
  <c r="BX76" i="6"/>
  <c r="BU76" i="6"/>
  <c r="BM76" i="6"/>
  <c r="BJ76" i="6"/>
  <c r="BG76" i="6"/>
  <c r="AX76" i="6"/>
  <c r="AV76" i="6" s="1"/>
  <c r="AW76" i="6"/>
  <c r="AS76" i="6"/>
  <c r="AP76" i="6"/>
  <c r="AM76" i="6"/>
  <c r="AJ76" i="6"/>
  <c r="AG76" i="6"/>
  <c r="AE76" i="6"/>
  <c r="AE96" i="6" s="1"/>
  <c r="AD76" i="6"/>
  <c r="AD96" i="6" s="1"/>
  <c r="AC96" i="6" s="1"/>
  <c r="Z76" i="6"/>
  <c r="W76" i="6"/>
  <c r="T76" i="6"/>
  <c r="Q76" i="6"/>
  <c r="L76" i="6"/>
  <c r="G76" i="6"/>
  <c r="CF76" i="6" s="1"/>
  <c r="B76" i="6"/>
  <c r="CA75" i="6"/>
  <c r="BX75" i="6"/>
  <c r="BU75" i="6"/>
  <c r="BM75" i="6"/>
  <c r="BJ75" i="6"/>
  <c r="BG75" i="6"/>
  <c r="AX75" i="6"/>
  <c r="AV75" i="6" s="1"/>
  <c r="AW75" i="6"/>
  <c r="AS75" i="6"/>
  <c r="AP75" i="6"/>
  <c r="AM75" i="6"/>
  <c r="AJ75" i="6"/>
  <c r="AG75" i="6"/>
  <c r="AC75" i="6"/>
  <c r="Z75" i="6"/>
  <c r="W75" i="6"/>
  <c r="T75" i="6"/>
  <c r="Q75" i="6"/>
  <c r="L75" i="6"/>
  <c r="CE75" i="6" s="1"/>
  <c r="G75" i="6"/>
  <c r="CF75" i="6" s="1"/>
  <c r="B75" i="6"/>
  <c r="CA74" i="6"/>
  <c r="BX74" i="6"/>
  <c r="BU74" i="6"/>
  <c r="BM74" i="6"/>
  <c r="BJ74" i="6"/>
  <c r="BG74" i="6"/>
  <c r="AX74" i="6"/>
  <c r="AV74" i="6" s="1"/>
  <c r="AW74" i="6"/>
  <c r="AS74" i="6"/>
  <c r="AP74" i="6"/>
  <c r="AM74" i="6"/>
  <c r="AJ74" i="6"/>
  <c r="AG74" i="6"/>
  <c r="AC74" i="6"/>
  <c r="Z74" i="6"/>
  <c r="W74" i="6"/>
  <c r="T74" i="6"/>
  <c r="Q74" i="6"/>
  <c r="L74" i="6"/>
  <c r="CE74" i="6" s="1"/>
  <c r="G74" i="6"/>
  <c r="CF74" i="6" s="1"/>
  <c r="B74" i="6"/>
  <c r="CA73" i="6"/>
  <c r="BX73" i="6"/>
  <c r="BU73" i="6"/>
  <c r="BM73" i="6"/>
  <c r="BJ73" i="6"/>
  <c r="BG73" i="6"/>
  <c r="AX73" i="6"/>
  <c r="AW73" i="6"/>
  <c r="AS73" i="6"/>
  <c r="AP73" i="6"/>
  <c r="AM73" i="6"/>
  <c r="AJ73" i="6"/>
  <c r="AG73" i="6"/>
  <c r="AC73" i="6"/>
  <c r="Z73" i="6"/>
  <c r="W73" i="6"/>
  <c r="T73" i="6"/>
  <c r="Q73" i="6"/>
  <c r="L73" i="6"/>
  <c r="CE73" i="6" s="1"/>
  <c r="G73" i="6"/>
  <c r="CF73" i="6" s="1"/>
  <c r="B73" i="6"/>
  <c r="CA72" i="6"/>
  <c r="BX72" i="6"/>
  <c r="BU72" i="6"/>
  <c r="BM72" i="6"/>
  <c r="BJ72" i="6"/>
  <c r="BG72" i="6"/>
  <c r="AX72" i="6"/>
  <c r="AW72" i="6"/>
  <c r="AS72" i="6"/>
  <c r="AP72" i="6"/>
  <c r="AM72" i="6"/>
  <c r="AJ72" i="6"/>
  <c r="AG72" i="6"/>
  <c r="AC72" i="6"/>
  <c r="Z72" i="6"/>
  <c r="W72" i="6"/>
  <c r="T72" i="6"/>
  <c r="Q72" i="6"/>
  <c r="L72" i="6"/>
  <c r="CE72" i="6" s="1"/>
  <c r="G72" i="6"/>
  <c r="CF72" i="6" s="1"/>
  <c r="B72" i="6"/>
  <c r="CA71" i="6"/>
  <c r="BX71" i="6"/>
  <c r="BU71" i="6"/>
  <c r="BM71" i="6"/>
  <c r="BJ71" i="6"/>
  <c r="BG71" i="6"/>
  <c r="AX71" i="6"/>
  <c r="AW71" i="6"/>
  <c r="AS71" i="6"/>
  <c r="AP71" i="6"/>
  <c r="AM71" i="6"/>
  <c r="AJ71" i="6"/>
  <c r="AG71" i="6"/>
  <c r="AC71" i="6"/>
  <c r="Z71" i="6"/>
  <c r="W71" i="6"/>
  <c r="T71" i="6"/>
  <c r="Q71" i="6"/>
  <c r="L71" i="6"/>
  <c r="CE71" i="6" s="1"/>
  <c r="G71" i="6"/>
  <c r="CF71" i="6" s="1"/>
  <c r="B71" i="6"/>
  <c r="CA70" i="6"/>
  <c r="BX70" i="6"/>
  <c r="BU70" i="6"/>
  <c r="BM70" i="6"/>
  <c r="BJ70" i="6"/>
  <c r="BG70" i="6"/>
  <c r="AX70" i="6"/>
  <c r="AW70" i="6"/>
  <c r="AS70" i="6"/>
  <c r="AP70" i="6"/>
  <c r="AM70" i="6"/>
  <c r="AJ70" i="6"/>
  <c r="AG70" i="6"/>
  <c r="AC70" i="6"/>
  <c r="Z70" i="6"/>
  <c r="W70" i="6"/>
  <c r="T70" i="6"/>
  <c r="Q70" i="6"/>
  <c r="L70" i="6"/>
  <c r="CE70" i="6" s="1"/>
  <c r="G70" i="6"/>
  <c r="CF70" i="6" s="1"/>
  <c r="B70" i="6"/>
  <c r="CA69" i="6"/>
  <c r="BX69" i="6"/>
  <c r="BU69" i="6"/>
  <c r="BM69" i="6"/>
  <c r="BJ69" i="6"/>
  <c r="BG69" i="6"/>
  <c r="AX69" i="6"/>
  <c r="AW69" i="6"/>
  <c r="AS69" i="6"/>
  <c r="AQ69" i="6"/>
  <c r="AP69" i="6" s="1"/>
  <c r="AM69" i="6"/>
  <c r="AJ69" i="6"/>
  <c r="AG69" i="6"/>
  <c r="AC69" i="6"/>
  <c r="AA69" i="6"/>
  <c r="Z69" i="6" s="1"/>
  <c r="W69" i="6"/>
  <c r="T69" i="6"/>
  <c r="Q69" i="6"/>
  <c r="L69" i="6"/>
  <c r="G69" i="6"/>
  <c r="CF69" i="6" s="1"/>
  <c r="B69" i="6"/>
  <c r="CA68" i="6"/>
  <c r="BX68" i="6"/>
  <c r="BU68" i="6"/>
  <c r="BM68" i="6"/>
  <c r="BJ68" i="6"/>
  <c r="BG68" i="6"/>
  <c r="AX68" i="6"/>
  <c r="AW68" i="6"/>
  <c r="AS68" i="6"/>
  <c r="AP68" i="6"/>
  <c r="AM68" i="6"/>
  <c r="AJ68" i="6"/>
  <c r="AG68" i="6"/>
  <c r="AC68" i="6"/>
  <c r="Z68" i="6"/>
  <c r="W68" i="6"/>
  <c r="T68" i="6"/>
  <c r="Q68" i="6"/>
  <c r="L68" i="6"/>
  <c r="CE68" i="6" s="1"/>
  <c r="G68" i="6"/>
  <c r="CF68" i="6" s="1"/>
  <c r="B68" i="6"/>
  <c r="CA67" i="6"/>
  <c r="BX67" i="6"/>
  <c r="BU67" i="6"/>
  <c r="BM67" i="6"/>
  <c r="BJ67" i="6"/>
  <c r="BG67" i="6"/>
  <c r="AX67" i="6"/>
  <c r="AW67" i="6"/>
  <c r="AS67" i="6"/>
  <c r="AP67" i="6"/>
  <c r="AM67" i="6"/>
  <c r="AJ67" i="6"/>
  <c r="AG67" i="6"/>
  <c r="AC67" i="6"/>
  <c r="Z67" i="6"/>
  <c r="W67" i="6"/>
  <c r="T67" i="6"/>
  <c r="Q67" i="6"/>
  <c r="L67" i="6"/>
  <c r="CE67" i="6" s="1"/>
  <c r="G67" i="6"/>
  <c r="CF67" i="6" s="1"/>
  <c r="B67" i="6"/>
  <c r="CA66" i="6"/>
  <c r="BX66" i="6"/>
  <c r="BU66" i="6"/>
  <c r="BM66" i="6"/>
  <c r="BJ66" i="6"/>
  <c r="BG66" i="6"/>
  <c r="AX66" i="6"/>
  <c r="AW66" i="6"/>
  <c r="AV66" i="6" s="1"/>
  <c r="AS66" i="6"/>
  <c r="AP66" i="6"/>
  <c r="AM66" i="6"/>
  <c r="AJ66" i="6"/>
  <c r="AG66" i="6"/>
  <c r="AC66" i="6"/>
  <c r="Z66" i="6"/>
  <c r="W66" i="6"/>
  <c r="T66" i="6"/>
  <c r="Q66" i="6"/>
  <c r="L66" i="6"/>
  <c r="CE66" i="6" s="1"/>
  <c r="G66" i="6"/>
  <c r="CF66" i="6" s="1"/>
  <c r="B66" i="6"/>
  <c r="CA65" i="6"/>
  <c r="BX65" i="6"/>
  <c r="BU65" i="6"/>
  <c r="BM65" i="6"/>
  <c r="BJ65" i="6"/>
  <c r="BG65" i="6"/>
  <c r="AX65" i="6"/>
  <c r="AV65" i="6" s="1"/>
  <c r="AW65" i="6"/>
  <c r="AS65" i="6"/>
  <c r="AP65" i="6"/>
  <c r="AM65" i="6"/>
  <c r="AJ65" i="6"/>
  <c r="AG65" i="6"/>
  <c r="AC65" i="6"/>
  <c r="Z65" i="6"/>
  <c r="W65" i="6"/>
  <c r="T65" i="6"/>
  <c r="Q65" i="6"/>
  <c r="L65" i="6"/>
  <c r="CE65" i="6" s="1"/>
  <c r="G65" i="6"/>
  <c r="CF65" i="6" s="1"/>
  <c r="B65" i="6"/>
  <c r="CA64" i="6"/>
  <c r="BX64" i="6"/>
  <c r="BU64" i="6"/>
  <c r="BM64" i="6"/>
  <c r="BJ64" i="6"/>
  <c r="BG64" i="6"/>
  <c r="AX64" i="6"/>
  <c r="AW64" i="6"/>
  <c r="AS64" i="6"/>
  <c r="AP64" i="6"/>
  <c r="AM64" i="6"/>
  <c r="AJ64" i="6"/>
  <c r="AG64" i="6"/>
  <c r="AC64" i="6"/>
  <c r="Z64" i="6"/>
  <c r="W64" i="6"/>
  <c r="T64" i="6"/>
  <c r="Q64" i="6"/>
  <c r="L64" i="6"/>
  <c r="CE64" i="6" s="1"/>
  <c r="G64" i="6"/>
  <c r="CF64" i="6" s="1"/>
  <c r="B64" i="6"/>
  <c r="CA63" i="6"/>
  <c r="BX63" i="6"/>
  <c r="BU63" i="6"/>
  <c r="BM63" i="6"/>
  <c r="BJ63" i="6"/>
  <c r="BG63" i="6"/>
  <c r="AX63" i="6"/>
  <c r="AW63" i="6"/>
  <c r="AS63" i="6"/>
  <c r="AP63" i="6"/>
  <c r="AM63" i="6"/>
  <c r="AJ63" i="6"/>
  <c r="AG63" i="6"/>
  <c r="AC63" i="6"/>
  <c r="Z63" i="6"/>
  <c r="W63" i="6"/>
  <c r="T63" i="6"/>
  <c r="Q63" i="6"/>
  <c r="L63" i="6"/>
  <c r="CE63" i="6" s="1"/>
  <c r="G63" i="6"/>
  <c r="CF63" i="6" s="1"/>
  <c r="B63" i="6"/>
  <c r="CA62" i="6"/>
  <c r="BX62" i="6"/>
  <c r="BU62" i="6"/>
  <c r="BP62" i="6"/>
  <c r="BN62" i="6"/>
  <c r="BM62" i="6" s="1"/>
  <c r="BJ62" i="6"/>
  <c r="BG62" i="6"/>
  <c r="AX62" i="6"/>
  <c r="AW62" i="6"/>
  <c r="AS62" i="6"/>
  <c r="AP62" i="6"/>
  <c r="AM62" i="6"/>
  <c r="AJ62" i="6"/>
  <c r="AH62" i="6"/>
  <c r="AH96" i="6" s="1"/>
  <c r="AG96" i="6" s="1"/>
  <c r="AC62" i="6"/>
  <c r="AA62" i="6"/>
  <c r="AA96" i="6" s="1"/>
  <c r="Z96" i="6" s="1"/>
  <c r="W62" i="6"/>
  <c r="T62" i="6"/>
  <c r="Q62" i="6"/>
  <c r="L62" i="6"/>
  <c r="G62" i="6"/>
  <c r="CF62" i="6" s="1"/>
  <c r="B62" i="6"/>
  <c r="CA61" i="6"/>
  <c r="BX61" i="6"/>
  <c r="BU61" i="6"/>
  <c r="BM61" i="6"/>
  <c r="BJ61" i="6"/>
  <c r="BG61" i="6"/>
  <c r="AX61" i="6"/>
  <c r="AW61" i="6"/>
  <c r="AS61" i="6"/>
  <c r="AP61" i="6"/>
  <c r="AM61" i="6"/>
  <c r="AJ61" i="6"/>
  <c r="AG61" i="6"/>
  <c r="AC61" i="6"/>
  <c r="Z61" i="6"/>
  <c r="W61" i="6"/>
  <c r="T61" i="6"/>
  <c r="Q61" i="6"/>
  <c r="L61" i="6"/>
  <c r="CE61" i="6" s="1"/>
  <c r="G61" i="6"/>
  <c r="CF61" i="6" s="1"/>
  <c r="B61" i="6"/>
  <c r="CA60" i="6"/>
  <c r="BX60" i="6"/>
  <c r="BU60" i="6"/>
  <c r="BM60" i="6"/>
  <c r="BJ60" i="6"/>
  <c r="BG60" i="6"/>
  <c r="AX60" i="6"/>
  <c r="AW60" i="6"/>
  <c r="AS60" i="6"/>
  <c r="AP60" i="6"/>
  <c r="AM60" i="6"/>
  <c r="AJ60" i="6"/>
  <c r="AG60" i="6"/>
  <c r="AC60" i="6"/>
  <c r="Z60" i="6"/>
  <c r="W60" i="6"/>
  <c r="T60" i="6"/>
  <c r="Q60" i="6"/>
  <c r="L60" i="6"/>
  <c r="CE60" i="6" s="1"/>
  <c r="G60" i="6"/>
  <c r="CF60" i="6" s="1"/>
  <c r="B60" i="6"/>
  <c r="CA59" i="6"/>
  <c r="BX59" i="6"/>
  <c r="BU59" i="6"/>
  <c r="BM59" i="6"/>
  <c r="BJ59" i="6"/>
  <c r="BG59" i="6"/>
  <c r="AX59" i="6"/>
  <c r="AW59" i="6"/>
  <c r="AV59" i="6" s="1"/>
  <c r="AS59" i="6"/>
  <c r="AP59" i="6"/>
  <c r="AM59" i="6"/>
  <c r="AJ59" i="6"/>
  <c r="AG59" i="6"/>
  <c r="AC59" i="6"/>
  <c r="Z59" i="6"/>
  <c r="W59" i="6"/>
  <c r="T59" i="6"/>
  <c r="Q59" i="6"/>
  <c r="L59" i="6"/>
  <c r="CE59" i="6" s="1"/>
  <c r="G59" i="6"/>
  <c r="CF59" i="6" s="1"/>
  <c r="B59" i="6"/>
  <c r="CA58" i="6"/>
  <c r="BX58" i="6"/>
  <c r="BU58" i="6"/>
  <c r="BM58" i="6"/>
  <c r="BJ58" i="6"/>
  <c r="BG58" i="6"/>
  <c r="AX58" i="6"/>
  <c r="AW58" i="6"/>
  <c r="AV58" i="6"/>
  <c r="AS58" i="6"/>
  <c r="AQ58" i="6"/>
  <c r="AQ96" i="6" s="1"/>
  <c r="AP96" i="6" s="1"/>
  <c r="AM58" i="6"/>
  <c r="AJ58" i="6"/>
  <c r="AG58" i="6"/>
  <c r="AC58" i="6"/>
  <c r="Z58" i="6"/>
  <c r="W58" i="6"/>
  <c r="T58" i="6"/>
  <c r="Q58" i="6"/>
  <c r="M58" i="6"/>
  <c r="G58" i="6"/>
  <c r="CF58" i="6" s="1"/>
  <c r="B58" i="6"/>
  <c r="CA57" i="6"/>
  <c r="BX57" i="6"/>
  <c r="BU57" i="6"/>
  <c r="BM57" i="6"/>
  <c r="BJ57" i="6"/>
  <c r="BG57" i="6"/>
  <c r="AX57" i="6"/>
  <c r="AW57" i="6"/>
  <c r="AS57" i="6"/>
  <c r="AP57" i="6"/>
  <c r="AM57" i="6"/>
  <c r="AJ57" i="6"/>
  <c r="AG57" i="6"/>
  <c r="AC57" i="6"/>
  <c r="Z57" i="6"/>
  <c r="W57" i="6"/>
  <c r="T57" i="6"/>
  <c r="Q57" i="6"/>
  <c r="P57" i="6"/>
  <c r="L57" i="6" s="1"/>
  <c r="CE57" i="6" s="1"/>
  <c r="CD57" i="6" s="1"/>
  <c r="G57" i="6"/>
  <c r="CF57" i="6" s="1"/>
  <c r="B57" i="6"/>
  <c r="CA56" i="6"/>
  <c r="BX56" i="6"/>
  <c r="BU56" i="6"/>
  <c r="BM56" i="6"/>
  <c r="BJ56" i="6"/>
  <c r="BG56" i="6"/>
  <c r="AX56" i="6"/>
  <c r="AW56" i="6"/>
  <c r="AV56" i="6" s="1"/>
  <c r="AS56" i="6"/>
  <c r="AP56" i="6"/>
  <c r="AM56" i="6"/>
  <c r="AJ56" i="6"/>
  <c r="AG56" i="6"/>
  <c r="AC56" i="6"/>
  <c r="Z56" i="6"/>
  <c r="W56" i="6"/>
  <c r="T56" i="6"/>
  <c r="Q56" i="6"/>
  <c r="L56" i="6"/>
  <c r="CE56" i="6" s="1"/>
  <c r="G56" i="6"/>
  <c r="CF56" i="6" s="1"/>
  <c r="B56" i="6"/>
  <c r="CA55" i="6"/>
  <c r="BX55" i="6"/>
  <c r="BU55" i="6"/>
  <c r="BM55" i="6"/>
  <c r="BJ55" i="6"/>
  <c r="BG55" i="6"/>
  <c r="AX55" i="6"/>
  <c r="AV55" i="6" s="1"/>
  <c r="AW55" i="6"/>
  <c r="AS55" i="6"/>
  <c r="AP55" i="6"/>
  <c r="AM55" i="6"/>
  <c r="AJ55" i="6"/>
  <c r="AG55" i="6"/>
  <c r="AC55" i="6"/>
  <c r="Z55" i="6"/>
  <c r="W55" i="6"/>
  <c r="T55" i="6"/>
  <c r="Q55" i="6"/>
  <c r="L55" i="6"/>
  <c r="CE55" i="6" s="1"/>
  <c r="CD55" i="6" s="1"/>
  <c r="G55" i="6"/>
  <c r="CF55" i="6" s="1"/>
  <c r="B55" i="6"/>
  <c r="CA54" i="6"/>
  <c r="BX54" i="6"/>
  <c r="BU54" i="6"/>
  <c r="BM54" i="6"/>
  <c r="BJ54" i="6"/>
  <c r="BG54" i="6"/>
  <c r="AX54" i="6"/>
  <c r="AW54" i="6"/>
  <c r="AS54" i="6"/>
  <c r="AP54" i="6"/>
  <c r="AM54" i="6"/>
  <c r="AJ54" i="6"/>
  <c r="AG54" i="6"/>
  <c r="AC54" i="6"/>
  <c r="Z54" i="6"/>
  <c r="W54" i="6"/>
  <c r="T54" i="6"/>
  <c r="Q54" i="6"/>
  <c r="L54" i="6"/>
  <c r="CE54" i="6" s="1"/>
  <c r="G54" i="6"/>
  <c r="CF54" i="6" s="1"/>
  <c r="B54" i="6"/>
  <c r="CA53" i="6"/>
  <c r="BX53" i="6"/>
  <c r="BU53" i="6"/>
  <c r="BM53" i="6"/>
  <c r="BJ53" i="6"/>
  <c r="BG53" i="6"/>
  <c r="AX53" i="6"/>
  <c r="AW53" i="6"/>
  <c r="AV53" i="6"/>
  <c r="AS53" i="6"/>
  <c r="AP53" i="6"/>
  <c r="AM53" i="6"/>
  <c r="AJ53" i="6"/>
  <c r="AG53" i="6"/>
  <c r="AC53" i="6"/>
  <c r="Z53" i="6"/>
  <c r="W53" i="6"/>
  <c r="T53" i="6"/>
  <c r="Q53" i="6"/>
  <c r="L53" i="6"/>
  <c r="CE53" i="6" s="1"/>
  <c r="G53" i="6"/>
  <c r="CF53" i="6" s="1"/>
  <c r="B53" i="6"/>
  <c r="CA52" i="6"/>
  <c r="BX52" i="6"/>
  <c r="BU52" i="6"/>
  <c r="BM52" i="6"/>
  <c r="BJ52" i="6"/>
  <c r="BG52" i="6"/>
  <c r="AX52" i="6"/>
  <c r="AW52" i="6"/>
  <c r="AS52" i="6"/>
  <c r="AP52" i="6"/>
  <c r="AM52" i="6"/>
  <c r="AJ52" i="6"/>
  <c r="AG52" i="6"/>
  <c r="AC52" i="6"/>
  <c r="Z52" i="6"/>
  <c r="W52" i="6"/>
  <c r="T52" i="6"/>
  <c r="Q52" i="6"/>
  <c r="L52" i="6"/>
  <c r="CE52" i="6" s="1"/>
  <c r="G52" i="6"/>
  <c r="CF52" i="6" s="1"/>
  <c r="B52" i="6"/>
  <c r="CA51" i="6"/>
  <c r="BX51" i="6"/>
  <c r="BU51" i="6"/>
  <c r="BM51" i="6"/>
  <c r="BJ51" i="6"/>
  <c r="BG51" i="6"/>
  <c r="AX51" i="6"/>
  <c r="AV51" i="6" s="1"/>
  <c r="AW51" i="6"/>
  <c r="AS51" i="6"/>
  <c r="AP51" i="6"/>
  <c r="AM51" i="6"/>
  <c r="AJ51" i="6"/>
  <c r="AG51" i="6"/>
  <c r="AC51" i="6"/>
  <c r="Z51" i="6"/>
  <c r="W51" i="6"/>
  <c r="T51" i="6"/>
  <c r="Q51" i="6"/>
  <c r="L51" i="6"/>
  <c r="CE51" i="6" s="1"/>
  <c r="CD51" i="6" s="1"/>
  <c r="G51" i="6"/>
  <c r="CF51" i="6" s="1"/>
  <c r="B51" i="6"/>
  <c r="CA50" i="6"/>
  <c r="BX50" i="6"/>
  <c r="BU50" i="6"/>
  <c r="BM50" i="6"/>
  <c r="BJ50" i="6"/>
  <c r="BG50" i="6"/>
  <c r="AX50" i="6"/>
  <c r="AW50" i="6"/>
  <c r="AS50" i="6"/>
  <c r="AP50" i="6"/>
  <c r="AM50" i="6"/>
  <c r="AJ50" i="6"/>
  <c r="AG50" i="6"/>
  <c r="AC50" i="6"/>
  <c r="Z50" i="6"/>
  <c r="W50" i="6"/>
  <c r="T50" i="6"/>
  <c r="Q50" i="6"/>
  <c r="L50" i="6"/>
  <c r="CE50" i="6" s="1"/>
  <c r="G50" i="6"/>
  <c r="CF50" i="6" s="1"/>
  <c r="B50" i="6"/>
  <c r="CA49" i="6"/>
  <c r="BX49" i="6"/>
  <c r="BU49" i="6"/>
  <c r="BM49" i="6"/>
  <c r="BJ49" i="6"/>
  <c r="BG49" i="6"/>
  <c r="AX49" i="6"/>
  <c r="AV49" i="6" s="1"/>
  <c r="AW49" i="6"/>
  <c r="AS49" i="6"/>
  <c r="AP49" i="6"/>
  <c r="AM49" i="6"/>
  <c r="AJ49" i="6"/>
  <c r="AG49" i="6"/>
  <c r="AC49" i="6"/>
  <c r="Z49" i="6"/>
  <c r="W49" i="6"/>
  <c r="T49" i="6"/>
  <c r="Q49" i="6"/>
  <c r="L49" i="6"/>
  <c r="CE49" i="6" s="1"/>
  <c r="CD49" i="6" s="1"/>
  <c r="G49" i="6"/>
  <c r="CF49" i="6" s="1"/>
  <c r="B49" i="6"/>
  <c r="CA48" i="6"/>
  <c r="BX48" i="6"/>
  <c r="BU48" i="6"/>
  <c r="BM48" i="6"/>
  <c r="BJ48" i="6"/>
  <c r="BG48" i="6"/>
  <c r="AX48" i="6"/>
  <c r="AW48" i="6"/>
  <c r="AV48" i="6" s="1"/>
  <c r="AS48" i="6"/>
  <c r="AP48" i="6"/>
  <c r="AM48" i="6"/>
  <c r="AJ48" i="6"/>
  <c r="AG48" i="6"/>
  <c r="AC48" i="6"/>
  <c r="Z48" i="6"/>
  <c r="W48" i="6"/>
  <c r="T48" i="6"/>
  <c r="Q48" i="6"/>
  <c r="L48" i="6"/>
  <c r="CE48" i="6" s="1"/>
  <c r="G48" i="6"/>
  <c r="CF48" i="6" s="1"/>
  <c r="B48" i="6"/>
  <c r="CA47" i="6"/>
  <c r="BX47" i="6"/>
  <c r="BU47" i="6"/>
  <c r="BM47" i="6"/>
  <c r="BJ47" i="6"/>
  <c r="BG47" i="6"/>
  <c r="AX47" i="6"/>
  <c r="AV47" i="6" s="1"/>
  <c r="AW47" i="6"/>
  <c r="AS47" i="6"/>
  <c r="AP47" i="6"/>
  <c r="AM47" i="6"/>
  <c r="AJ47" i="6"/>
  <c r="AG47" i="6"/>
  <c r="AC47" i="6"/>
  <c r="Z47" i="6"/>
  <c r="W47" i="6"/>
  <c r="T47" i="6"/>
  <c r="Q47" i="6"/>
  <c r="L47" i="6"/>
  <c r="CE47" i="6" s="1"/>
  <c r="CD47" i="6" s="1"/>
  <c r="G47" i="6"/>
  <c r="CF47" i="6" s="1"/>
  <c r="B47" i="6"/>
  <c r="CA46" i="6"/>
  <c r="BX46" i="6"/>
  <c r="BU46" i="6"/>
  <c r="BM46" i="6"/>
  <c r="BJ46" i="6"/>
  <c r="BG46" i="6"/>
  <c r="AX46" i="6"/>
  <c r="AV46" i="6" s="1"/>
  <c r="AW46" i="6"/>
  <c r="AS46" i="6"/>
  <c r="AP46" i="6"/>
  <c r="AM46" i="6"/>
  <c r="AJ46" i="6"/>
  <c r="AG46" i="6"/>
  <c r="AC46" i="6"/>
  <c r="Z46" i="6"/>
  <c r="W46" i="6"/>
  <c r="T46" i="6"/>
  <c r="Q46" i="6"/>
  <c r="L46" i="6"/>
  <c r="CE46" i="6" s="1"/>
  <c r="G46" i="6"/>
  <c r="CF46" i="6" s="1"/>
  <c r="B46" i="6"/>
  <c r="CA45" i="6"/>
  <c r="BX45" i="6"/>
  <c r="BU45" i="6"/>
  <c r="BM45" i="6"/>
  <c r="BJ45" i="6"/>
  <c r="BG45" i="6"/>
  <c r="AX45" i="6"/>
  <c r="AW45" i="6"/>
  <c r="AS45" i="6"/>
  <c r="AP45" i="6"/>
  <c r="AM45" i="6"/>
  <c r="AJ45" i="6"/>
  <c r="AG45" i="6"/>
  <c r="AC45" i="6"/>
  <c r="Z45" i="6"/>
  <c r="W45" i="6"/>
  <c r="T45" i="6"/>
  <c r="Q45" i="6"/>
  <c r="L45" i="6"/>
  <c r="CE45" i="6" s="1"/>
  <c r="G45" i="6"/>
  <c r="CF45" i="6" s="1"/>
  <c r="B45" i="6"/>
  <c r="CA44" i="6"/>
  <c r="BX44" i="6"/>
  <c r="BU44" i="6"/>
  <c r="BM44" i="6"/>
  <c r="BJ44" i="6"/>
  <c r="BG44" i="6"/>
  <c r="AX44" i="6"/>
  <c r="AW44" i="6"/>
  <c r="AS44" i="6"/>
  <c r="AP44" i="6"/>
  <c r="AM44" i="6"/>
  <c r="AJ44" i="6"/>
  <c r="AG44" i="6"/>
  <c r="AC44" i="6"/>
  <c r="Z44" i="6"/>
  <c r="W44" i="6"/>
  <c r="T44" i="6"/>
  <c r="Q44" i="6"/>
  <c r="L44" i="6"/>
  <c r="CE44" i="6" s="1"/>
  <c r="G44" i="6"/>
  <c r="CF44" i="6" s="1"/>
  <c r="B44" i="6"/>
  <c r="CA43" i="6"/>
  <c r="BX43" i="6"/>
  <c r="BU43" i="6"/>
  <c r="BM43" i="6"/>
  <c r="BJ43" i="6"/>
  <c r="BG43" i="6"/>
  <c r="AX43" i="6"/>
  <c r="AV43" i="6" s="1"/>
  <c r="AW43" i="6"/>
  <c r="AS43" i="6"/>
  <c r="AP43" i="6"/>
  <c r="AM43" i="6"/>
  <c r="AJ43" i="6"/>
  <c r="AG43" i="6"/>
  <c r="AC43" i="6"/>
  <c r="Z43" i="6"/>
  <c r="W43" i="6"/>
  <c r="T43" i="6"/>
  <c r="Q43" i="6"/>
  <c r="L43" i="6"/>
  <c r="CE43" i="6" s="1"/>
  <c r="G43" i="6"/>
  <c r="CF43" i="6" s="1"/>
  <c r="B43" i="6"/>
  <c r="CE42" i="6"/>
  <c r="CA42" i="6"/>
  <c r="BX42" i="6"/>
  <c r="BU42" i="6"/>
  <c r="BM42" i="6"/>
  <c r="BJ42" i="6"/>
  <c r="BG42" i="6"/>
  <c r="AX42" i="6"/>
  <c r="AW42" i="6"/>
  <c r="AS42" i="6"/>
  <c r="AP42" i="6"/>
  <c r="AM42" i="6"/>
  <c r="AJ42" i="6"/>
  <c r="AG42" i="6"/>
  <c r="AC42" i="6"/>
  <c r="Z42" i="6"/>
  <c r="W42" i="6"/>
  <c r="T42" i="6"/>
  <c r="Q42" i="6"/>
  <c r="L42" i="6"/>
  <c r="G42" i="6"/>
  <c r="CF42" i="6" s="1"/>
  <c r="B42" i="6"/>
  <c r="CA41" i="6"/>
  <c r="BX41" i="6"/>
  <c r="BU41" i="6"/>
  <c r="BM41" i="6"/>
  <c r="BJ41" i="6"/>
  <c r="BG41" i="6"/>
  <c r="AX41" i="6"/>
  <c r="AW41" i="6"/>
  <c r="AS41" i="6"/>
  <c r="AP41" i="6"/>
  <c r="AM41" i="6"/>
  <c r="AJ41" i="6"/>
  <c r="AG41" i="6"/>
  <c r="AC41" i="6"/>
  <c r="Z41" i="6"/>
  <c r="W41" i="6"/>
  <c r="T41" i="6"/>
  <c r="Q41" i="6"/>
  <c r="L41" i="6"/>
  <c r="CE41" i="6" s="1"/>
  <c r="G41" i="6"/>
  <c r="CF41" i="6" s="1"/>
  <c r="B41" i="6"/>
  <c r="CA40" i="6"/>
  <c r="BX40" i="6"/>
  <c r="BU40" i="6"/>
  <c r="BM40" i="6"/>
  <c r="BJ40" i="6"/>
  <c r="BG40" i="6"/>
  <c r="AX40" i="6"/>
  <c r="AW40" i="6"/>
  <c r="AS40" i="6"/>
  <c r="AP40" i="6"/>
  <c r="AM40" i="6"/>
  <c r="AJ40" i="6"/>
  <c r="AG40" i="6"/>
  <c r="AC40" i="6"/>
  <c r="Z40" i="6"/>
  <c r="W40" i="6"/>
  <c r="T40" i="6"/>
  <c r="Q40" i="6"/>
  <c r="L40" i="6"/>
  <c r="CE40" i="6" s="1"/>
  <c r="G40" i="6"/>
  <c r="CF40" i="6" s="1"/>
  <c r="B40" i="6"/>
  <c r="CA39" i="6"/>
  <c r="BX39" i="6"/>
  <c r="BU39" i="6"/>
  <c r="BM39" i="6"/>
  <c r="BJ39" i="6"/>
  <c r="BG39" i="6"/>
  <c r="AX39" i="6"/>
  <c r="AW39" i="6"/>
  <c r="AV39" i="6" s="1"/>
  <c r="AS39" i="6"/>
  <c r="AP39" i="6"/>
  <c r="AM39" i="6"/>
  <c r="AJ39" i="6"/>
  <c r="AG39" i="6"/>
  <c r="AC39" i="6"/>
  <c r="Z39" i="6"/>
  <c r="W39" i="6"/>
  <c r="T39" i="6"/>
  <c r="Q39" i="6"/>
  <c r="L39" i="6"/>
  <c r="CE39" i="6" s="1"/>
  <c r="G39" i="6"/>
  <c r="CF39" i="6" s="1"/>
  <c r="B39" i="6"/>
  <c r="CA38" i="6"/>
  <c r="BX38" i="6"/>
  <c r="BU38" i="6"/>
  <c r="BM38" i="6"/>
  <c r="BJ38" i="6"/>
  <c r="BG38" i="6"/>
  <c r="AX38" i="6"/>
  <c r="AW38" i="6"/>
  <c r="AS38" i="6"/>
  <c r="AP38" i="6"/>
  <c r="AM38" i="6"/>
  <c r="AJ38" i="6"/>
  <c r="AG38" i="6"/>
  <c r="AC38" i="6"/>
  <c r="Z38" i="6"/>
  <c r="W38" i="6"/>
  <c r="T38" i="6"/>
  <c r="Q38" i="6"/>
  <c r="L38" i="6"/>
  <c r="CE38" i="6" s="1"/>
  <c r="G38" i="6"/>
  <c r="CF38" i="6" s="1"/>
  <c r="B38" i="6"/>
  <c r="CE37" i="6"/>
  <c r="CA37" i="6"/>
  <c r="BX37" i="6"/>
  <c r="BU37" i="6"/>
  <c r="BM37" i="6"/>
  <c r="BJ37" i="6"/>
  <c r="BG37" i="6"/>
  <c r="AX37" i="6"/>
  <c r="AW37" i="6"/>
  <c r="AS37" i="6"/>
  <c r="AP37" i="6"/>
  <c r="AM37" i="6"/>
  <c r="AJ37" i="6"/>
  <c r="AG37" i="6"/>
  <c r="AC37" i="6"/>
  <c r="Z37" i="6"/>
  <c r="W37" i="6"/>
  <c r="T37" i="6"/>
  <c r="Q37" i="6"/>
  <c r="L37" i="6"/>
  <c r="G37" i="6"/>
  <c r="CF37" i="6" s="1"/>
  <c r="B37" i="6"/>
  <c r="CA36" i="6"/>
  <c r="BX36" i="6"/>
  <c r="BU36" i="6"/>
  <c r="BM36" i="6"/>
  <c r="BJ36" i="6"/>
  <c r="BG36" i="6"/>
  <c r="AX36" i="6"/>
  <c r="AW36" i="6"/>
  <c r="AS36" i="6"/>
  <c r="AP36" i="6"/>
  <c r="AM36" i="6"/>
  <c r="AJ36" i="6"/>
  <c r="AG36" i="6"/>
  <c r="AC36" i="6"/>
  <c r="Z36" i="6"/>
  <c r="W36" i="6"/>
  <c r="T36" i="6"/>
  <c r="Q36" i="6"/>
  <c r="L36" i="6"/>
  <c r="CE36" i="6" s="1"/>
  <c r="G36" i="6"/>
  <c r="CF36" i="6" s="1"/>
  <c r="B36" i="6"/>
  <c r="CA35" i="6"/>
  <c r="BX35" i="6"/>
  <c r="BU35" i="6"/>
  <c r="BM35" i="6"/>
  <c r="BJ35" i="6"/>
  <c r="BG35" i="6"/>
  <c r="AX35" i="6"/>
  <c r="AW35" i="6"/>
  <c r="AS35" i="6"/>
  <c r="AP35" i="6"/>
  <c r="AM35" i="6"/>
  <c r="AJ35" i="6"/>
  <c r="AG35" i="6"/>
  <c r="AC35" i="6"/>
  <c r="Z35" i="6"/>
  <c r="W35" i="6"/>
  <c r="T35" i="6"/>
  <c r="Q35" i="6"/>
  <c r="L35" i="6"/>
  <c r="CE35" i="6" s="1"/>
  <c r="G35" i="6"/>
  <c r="CF35" i="6" s="1"/>
  <c r="B35" i="6"/>
  <c r="CE34" i="6"/>
  <c r="CA34" i="6"/>
  <c r="BX34" i="6"/>
  <c r="BU34" i="6"/>
  <c r="BM34" i="6"/>
  <c r="BJ34" i="6"/>
  <c r="BG34" i="6"/>
  <c r="AX34" i="6"/>
  <c r="AW34" i="6"/>
  <c r="AS34" i="6"/>
  <c r="AP34" i="6"/>
  <c r="AM34" i="6"/>
  <c r="AJ34" i="6"/>
  <c r="AG34" i="6"/>
  <c r="AC34" i="6"/>
  <c r="Z34" i="6"/>
  <c r="W34" i="6"/>
  <c r="T34" i="6"/>
  <c r="Q34" i="6"/>
  <c r="L34" i="6"/>
  <c r="G34" i="6"/>
  <c r="CF34" i="6" s="1"/>
  <c r="B34" i="6"/>
  <c r="CA33" i="6"/>
  <c r="BX33" i="6"/>
  <c r="BU33" i="6"/>
  <c r="BM33" i="6"/>
  <c r="BJ33" i="6"/>
  <c r="BG33" i="6"/>
  <c r="AX33" i="6"/>
  <c r="AW33" i="6"/>
  <c r="AS33" i="6"/>
  <c r="AP33" i="6"/>
  <c r="AM33" i="6"/>
  <c r="AJ33" i="6"/>
  <c r="AG33" i="6"/>
  <c r="AC33" i="6"/>
  <c r="Z33" i="6"/>
  <c r="W33" i="6"/>
  <c r="T33" i="6"/>
  <c r="Q33" i="6"/>
  <c r="L33" i="6"/>
  <c r="CE33" i="6" s="1"/>
  <c r="G33" i="6"/>
  <c r="CF33" i="6" s="1"/>
  <c r="B33" i="6"/>
  <c r="CA32" i="6"/>
  <c r="BX32" i="6"/>
  <c r="BU32" i="6"/>
  <c r="BM32" i="6"/>
  <c r="BJ32" i="6"/>
  <c r="BG32" i="6"/>
  <c r="AX32" i="6"/>
  <c r="AW32" i="6"/>
  <c r="AS32" i="6"/>
  <c r="AP32" i="6"/>
  <c r="AM32" i="6"/>
  <c r="AJ32" i="6"/>
  <c r="AG32" i="6"/>
  <c r="AC32" i="6"/>
  <c r="Z32" i="6"/>
  <c r="W32" i="6"/>
  <c r="T32" i="6"/>
  <c r="Q32" i="6"/>
  <c r="L32" i="6"/>
  <c r="CE32" i="6" s="1"/>
  <c r="G32" i="6"/>
  <c r="CF32" i="6" s="1"/>
  <c r="B32" i="6"/>
  <c r="CA31" i="6"/>
  <c r="BX31" i="6"/>
  <c r="BU31" i="6"/>
  <c r="BP31" i="6"/>
  <c r="BP96" i="6" s="1"/>
  <c r="BJ31" i="6"/>
  <c r="BG31" i="6"/>
  <c r="AX31" i="6"/>
  <c r="AW31" i="6"/>
  <c r="AS31" i="6"/>
  <c r="AP31" i="6"/>
  <c r="AM31" i="6"/>
  <c r="AJ31" i="6"/>
  <c r="AG31" i="6"/>
  <c r="AC31" i="6"/>
  <c r="Z31" i="6"/>
  <c r="W31" i="6"/>
  <c r="T31" i="6"/>
  <c r="Q31" i="6"/>
  <c r="P31" i="6"/>
  <c r="L31" i="6" s="1"/>
  <c r="G31" i="6"/>
  <c r="CF31" i="6" s="1"/>
  <c r="B31" i="6"/>
  <c r="CA30" i="6"/>
  <c r="BX30" i="6"/>
  <c r="BU30" i="6"/>
  <c r="BM30" i="6"/>
  <c r="BJ30" i="6"/>
  <c r="BG30" i="6"/>
  <c r="AX30" i="6"/>
  <c r="AW30" i="6"/>
  <c r="AS30" i="6"/>
  <c r="AP30" i="6"/>
  <c r="AM30" i="6"/>
  <c r="AJ30" i="6"/>
  <c r="AG30" i="6"/>
  <c r="AC30" i="6"/>
  <c r="Z30" i="6"/>
  <c r="W30" i="6"/>
  <c r="T30" i="6"/>
  <c r="Q30" i="6"/>
  <c r="P30" i="6"/>
  <c r="G30" i="6"/>
  <c r="CF30" i="6" s="1"/>
  <c r="B30" i="6"/>
  <c r="CA29" i="6"/>
  <c r="BX29" i="6"/>
  <c r="BU29" i="6"/>
  <c r="BM29" i="6"/>
  <c r="BJ29" i="6"/>
  <c r="BG29" i="6"/>
  <c r="AX29" i="6"/>
  <c r="AW29" i="6"/>
  <c r="AS29" i="6"/>
  <c r="AP29" i="6"/>
  <c r="AM29" i="6"/>
  <c r="AJ29" i="6"/>
  <c r="AG29" i="6"/>
  <c r="AC29" i="6"/>
  <c r="Z29" i="6"/>
  <c r="W29" i="6"/>
  <c r="T29" i="6"/>
  <c r="Q29" i="6"/>
  <c r="L29" i="6"/>
  <c r="CE29" i="6" s="1"/>
  <c r="G29" i="6"/>
  <c r="CF29" i="6" s="1"/>
  <c r="B29" i="6"/>
  <c r="CA28" i="6"/>
  <c r="BX28" i="6"/>
  <c r="BU28" i="6"/>
  <c r="BM28" i="6"/>
  <c r="BJ28" i="6"/>
  <c r="BG28" i="6"/>
  <c r="AX28" i="6"/>
  <c r="AW28" i="6"/>
  <c r="AS28" i="6"/>
  <c r="AP28" i="6"/>
  <c r="AM28" i="6"/>
  <c r="AJ28" i="6"/>
  <c r="AG28" i="6"/>
  <c r="AC28" i="6"/>
  <c r="Z28" i="6"/>
  <c r="W28" i="6"/>
  <c r="T28" i="6"/>
  <c r="Q28" i="6"/>
  <c r="L28" i="6"/>
  <c r="CE28" i="6" s="1"/>
  <c r="G28" i="6"/>
  <c r="CF28" i="6" s="1"/>
  <c r="B28" i="6"/>
  <c r="CA27" i="6"/>
  <c r="BX27" i="6"/>
  <c r="BU27" i="6"/>
  <c r="BM27" i="6"/>
  <c r="BJ27" i="6"/>
  <c r="BG27" i="6"/>
  <c r="AX27" i="6"/>
  <c r="AW27" i="6"/>
  <c r="AS27" i="6"/>
  <c r="AP27" i="6"/>
  <c r="AM27" i="6"/>
  <c r="AJ27" i="6"/>
  <c r="AG27" i="6"/>
  <c r="AC27" i="6"/>
  <c r="Z27" i="6"/>
  <c r="W27" i="6"/>
  <c r="T27" i="6"/>
  <c r="Q27" i="6"/>
  <c r="L27" i="6"/>
  <c r="CE27" i="6" s="1"/>
  <c r="G27" i="6"/>
  <c r="CF27" i="6" s="1"/>
  <c r="B27" i="6"/>
  <c r="CA26" i="6"/>
  <c r="BX26" i="6"/>
  <c r="BU26" i="6"/>
  <c r="BM26" i="6"/>
  <c r="BJ26" i="6"/>
  <c r="BG26" i="6"/>
  <c r="AX26" i="6"/>
  <c r="AV26" i="6" s="1"/>
  <c r="AW26" i="6"/>
  <c r="AS26" i="6"/>
  <c r="AP26" i="6"/>
  <c r="AM26" i="6"/>
  <c r="AJ26" i="6"/>
  <c r="AG26" i="6"/>
  <c r="AC26" i="6"/>
  <c r="Z26" i="6"/>
  <c r="W26" i="6"/>
  <c r="T26" i="6"/>
  <c r="Q26" i="6"/>
  <c r="L26" i="6"/>
  <c r="CE26" i="6" s="1"/>
  <c r="G26" i="6"/>
  <c r="CF26" i="6" s="1"/>
  <c r="B26" i="6"/>
  <c r="CA25" i="6"/>
  <c r="BX25" i="6"/>
  <c r="BU25" i="6"/>
  <c r="BM25" i="6"/>
  <c r="BJ25" i="6"/>
  <c r="BG25" i="6"/>
  <c r="AX25" i="6"/>
  <c r="AW25" i="6"/>
  <c r="AV25" i="6" s="1"/>
  <c r="AS25" i="6"/>
  <c r="AP25" i="6"/>
  <c r="AM25" i="6"/>
  <c r="AJ25" i="6"/>
  <c r="AG25" i="6"/>
  <c r="AC25" i="6"/>
  <c r="Z25" i="6"/>
  <c r="W25" i="6"/>
  <c r="T25" i="6"/>
  <c r="Q25" i="6"/>
  <c r="L25" i="6"/>
  <c r="CE25" i="6" s="1"/>
  <c r="G25" i="6"/>
  <c r="CF25" i="6" s="1"/>
  <c r="B25" i="6"/>
  <c r="CA24" i="6"/>
  <c r="BX24" i="6"/>
  <c r="BU24" i="6"/>
  <c r="BM24" i="6"/>
  <c r="BJ24" i="6"/>
  <c r="BG24" i="6"/>
  <c r="AX24" i="6"/>
  <c r="AV24" i="6" s="1"/>
  <c r="AW24" i="6"/>
  <c r="AS24" i="6"/>
  <c r="AP24" i="6"/>
  <c r="AM24" i="6"/>
  <c r="AJ24" i="6"/>
  <c r="AG24" i="6"/>
  <c r="AC24" i="6"/>
  <c r="Z24" i="6"/>
  <c r="W24" i="6"/>
  <c r="T24" i="6"/>
  <c r="Q24" i="6"/>
  <c r="L24" i="6"/>
  <c r="CE24" i="6" s="1"/>
  <c r="G24" i="6"/>
  <c r="CF24" i="6" s="1"/>
  <c r="B24" i="6"/>
  <c r="CA23" i="6"/>
  <c r="BX23" i="6"/>
  <c r="BU23" i="6"/>
  <c r="BM23" i="6"/>
  <c r="BJ23" i="6"/>
  <c r="BG23" i="6"/>
  <c r="AX23" i="6"/>
  <c r="AW23" i="6"/>
  <c r="AS23" i="6"/>
  <c r="AP23" i="6"/>
  <c r="AM23" i="6"/>
  <c r="AJ23" i="6"/>
  <c r="AG23" i="6"/>
  <c r="AC23" i="6"/>
  <c r="Z23" i="6"/>
  <c r="W23" i="6"/>
  <c r="T23" i="6"/>
  <c r="Q23" i="6"/>
  <c r="L23" i="6"/>
  <c r="CE23" i="6" s="1"/>
  <c r="G23" i="6"/>
  <c r="CF23" i="6" s="1"/>
  <c r="B23" i="6"/>
  <c r="CE22" i="6"/>
  <c r="CA22" i="6"/>
  <c r="BX22" i="6"/>
  <c r="BU22" i="6"/>
  <c r="BM22" i="6"/>
  <c r="BJ22" i="6"/>
  <c r="BG22" i="6"/>
  <c r="AX22" i="6"/>
  <c r="AW22" i="6"/>
  <c r="AS22" i="6"/>
  <c r="AP22" i="6"/>
  <c r="AM22" i="6"/>
  <c r="AJ22" i="6"/>
  <c r="AG22" i="6"/>
  <c r="AC22" i="6"/>
  <c r="Z22" i="6"/>
  <c r="W22" i="6"/>
  <c r="T22" i="6"/>
  <c r="Q22" i="6"/>
  <c r="L22" i="6"/>
  <c r="G22" i="6"/>
  <c r="CF22" i="6" s="1"/>
  <c r="B22" i="6"/>
  <c r="CA21" i="6"/>
  <c r="BX21" i="6"/>
  <c r="BU21" i="6"/>
  <c r="BM21" i="6"/>
  <c r="BJ21" i="6"/>
  <c r="BG21" i="6"/>
  <c r="AX21" i="6"/>
  <c r="AW21" i="6"/>
  <c r="AS21" i="6"/>
  <c r="AP21" i="6"/>
  <c r="AM21" i="6"/>
  <c r="AJ21" i="6"/>
  <c r="AG21" i="6"/>
  <c r="AC21" i="6"/>
  <c r="Z21" i="6"/>
  <c r="W21" i="6"/>
  <c r="T21" i="6"/>
  <c r="Q21" i="6"/>
  <c r="L21" i="6"/>
  <c r="CE21" i="6" s="1"/>
  <c r="G21" i="6"/>
  <c r="CF21" i="6" s="1"/>
  <c r="B21" i="6"/>
  <c r="CA20" i="6"/>
  <c r="BX20" i="6"/>
  <c r="BU20" i="6"/>
  <c r="BM20" i="6"/>
  <c r="BJ20" i="6"/>
  <c r="BG20" i="6"/>
  <c r="AX20" i="6"/>
  <c r="AW20" i="6"/>
  <c r="AS20" i="6"/>
  <c r="AP20" i="6"/>
  <c r="AM20" i="6"/>
  <c r="AJ20" i="6"/>
  <c r="AG20" i="6"/>
  <c r="AC20" i="6"/>
  <c r="Z20" i="6"/>
  <c r="W20" i="6"/>
  <c r="T20" i="6"/>
  <c r="Q20" i="6"/>
  <c r="L20" i="6"/>
  <c r="CE20" i="6" s="1"/>
  <c r="G20" i="6"/>
  <c r="CF20" i="6" s="1"/>
  <c r="B20" i="6"/>
  <c r="CE19" i="6"/>
  <c r="CA19" i="6"/>
  <c r="BX19" i="6"/>
  <c r="BU19" i="6"/>
  <c r="BM19" i="6"/>
  <c r="BJ19" i="6"/>
  <c r="BG19" i="6"/>
  <c r="AX19" i="6"/>
  <c r="AW19" i="6"/>
  <c r="AS19" i="6"/>
  <c r="AP19" i="6"/>
  <c r="AM19" i="6"/>
  <c r="AJ19" i="6"/>
  <c r="AG19" i="6"/>
  <c r="AC19" i="6"/>
  <c r="Z19" i="6"/>
  <c r="W19" i="6"/>
  <c r="T19" i="6"/>
  <c r="Q19" i="6"/>
  <c r="L19" i="6"/>
  <c r="G19" i="6"/>
  <c r="CF19" i="6" s="1"/>
  <c r="B19" i="6"/>
  <c r="CA18" i="6"/>
  <c r="BX18" i="6"/>
  <c r="BU18" i="6"/>
  <c r="BM18" i="6"/>
  <c r="BJ18" i="6"/>
  <c r="BG18" i="6"/>
  <c r="AX18" i="6"/>
  <c r="AW18" i="6"/>
  <c r="AS18" i="6"/>
  <c r="AP18" i="6"/>
  <c r="AM18" i="6"/>
  <c r="AJ18" i="6"/>
  <c r="AG18" i="6"/>
  <c r="AC18" i="6"/>
  <c r="Z18" i="6"/>
  <c r="W18" i="6"/>
  <c r="T18" i="6"/>
  <c r="Q18" i="6"/>
  <c r="L18" i="6"/>
  <c r="CE18" i="6" s="1"/>
  <c r="G18" i="6"/>
  <c r="CF18" i="6" s="1"/>
  <c r="B18" i="6"/>
  <c r="CA17" i="6"/>
  <c r="BX17" i="6"/>
  <c r="BU17" i="6"/>
  <c r="BM17" i="6"/>
  <c r="BJ17" i="6"/>
  <c r="BG17" i="6"/>
  <c r="AX17" i="6"/>
  <c r="AW17" i="6"/>
  <c r="AV17" i="6" s="1"/>
  <c r="AS17" i="6"/>
  <c r="AP17" i="6"/>
  <c r="AM17" i="6"/>
  <c r="AJ17" i="6"/>
  <c r="AG17" i="6"/>
  <c r="AC17" i="6"/>
  <c r="Z17" i="6"/>
  <c r="W17" i="6"/>
  <c r="T17" i="6"/>
  <c r="Q17" i="6"/>
  <c r="L17" i="6"/>
  <c r="CE17" i="6" s="1"/>
  <c r="G17" i="6"/>
  <c r="CF17" i="6" s="1"/>
  <c r="B17" i="6"/>
  <c r="CA16" i="6"/>
  <c r="BX16" i="6"/>
  <c r="BU16" i="6"/>
  <c r="BM16" i="6"/>
  <c r="BJ16" i="6"/>
  <c r="BG16" i="6"/>
  <c r="AX16" i="6"/>
  <c r="AW16" i="6"/>
  <c r="AS16" i="6"/>
  <c r="AP16" i="6"/>
  <c r="AM16" i="6"/>
  <c r="AJ16" i="6"/>
  <c r="AG16" i="6"/>
  <c r="AC16" i="6"/>
  <c r="Z16" i="6"/>
  <c r="W16" i="6"/>
  <c r="T16" i="6"/>
  <c r="Q16" i="6"/>
  <c r="L16" i="6"/>
  <c r="CE16" i="6" s="1"/>
  <c r="G16" i="6"/>
  <c r="CF16" i="6" s="1"/>
  <c r="B16" i="6"/>
  <c r="CA15" i="6"/>
  <c r="BX15" i="6"/>
  <c r="BU15" i="6"/>
  <c r="BM15" i="6"/>
  <c r="BJ15" i="6"/>
  <c r="BG15" i="6"/>
  <c r="AX15" i="6"/>
  <c r="AW15" i="6"/>
  <c r="AS15" i="6"/>
  <c r="AP15" i="6"/>
  <c r="AM15" i="6"/>
  <c r="AJ15" i="6"/>
  <c r="AG15" i="6"/>
  <c r="AC15" i="6"/>
  <c r="Z15" i="6"/>
  <c r="W15" i="6"/>
  <c r="T15" i="6"/>
  <c r="Q15" i="6"/>
  <c r="L15" i="6"/>
  <c r="CE15" i="6" s="1"/>
  <c r="G15" i="6"/>
  <c r="CF15" i="6" s="1"/>
  <c r="B15" i="6"/>
  <c r="CA14" i="6"/>
  <c r="BX14" i="6"/>
  <c r="BU14" i="6"/>
  <c r="BM14" i="6"/>
  <c r="BJ14" i="6"/>
  <c r="BG14" i="6"/>
  <c r="AX14" i="6"/>
  <c r="AW14" i="6"/>
  <c r="AS14" i="6"/>
  <c r="AP14" i="6"/>
  <c r="AM14" i="6"/>
  <c r="AJ14" i="6"/>
  <c r="AG14" i="6"/>
  <c r="AC14" i="6"/>
  <c r="Z14" i="6"/>
  <c r="W14" i="6"/>
  <c r="T14" i="6"/>
  <c r="Q14" i="6"/>
  <c r="L14" i="6"/>
  <c r="CE14" i="6" s="1"/>
  <c r="G14" i="6"/>
  <c r="CF14" i="6" s="1"/>
  <c r="B14" i="6"/>
  <c r="CA13" i="6"/>
  <c r="BX13" i="6"/>
  <c r="BU13" i="6"/>
  <c r="BM13" i="6"/>
  <c r="BJ13" i="6"/>
  <c r="BG13" i="6"/>
  <c r="AX13" i="6"/>
  <c r="AV13" i="6" s="1"/>
  <c r="AW13" i="6"/>
  <c r="AS13" i="6"/>
  <c r="AP13" i="6"/>
  <c r="AM13" i="6"/>
  <c r="AJ13" i="6"/>
  <c r="AG13" i="6"/>
  <c r="AC13" i="6"/>
  <c r="Z13" i="6"/>
  <c r="W13" i="6"/>
  <c r="T13" i="6"/>
  <c r="Q13" i="6"/>
  <c r="L13" i="6"/>
  <c r="CE13" i="6" s="1"/>
  <c r="G13" i="6"/>
  <c r="CF13" i="6" s="1"/>
  <c r="B13" i="6"/>
  <c r="CA12" i="6"/>
  <c r="BX12" i="6"/>
  <c r="BU12" i="6"/>
  <c r="BM12" i="6"/>
  <c r="BJ12" i="6"/>
  <c r="BG12" i="6"/>
  <c r="AX12" i="6"/>
  <c r="AW12" i="6"/>
  <c r="AS12" i="6"/>
  <c r="AP12" i="6"/>
  <c r="AM12" i="6"/>
  <c r="AJ12" i="6"/>
  <c r="AG12" i="6"/>
  <c r="AC12" i="6"/>
  <c r="Z12" i="6"/>
  <c r="W12" i="6"/>
  <c r="T12" i="6"/>
  <c r="Q12" i="6"/>
  <c r="L12" i="6"/>
  <c r="CE12" i="6" s="1"/>
  <c r="G12" i="6"/>
  <c r="CF12" i="6" s="1"/>
  <c r="B12" i="6"/>
  <c r="CA11" i="6"/>
  <c r="BX11" i="6"/>
  <c r="BU11" i="6"/>
  <c r="BM11" i="6"/>
  <c r="BJ11" i="6"/>
  <c r="BG11" i="6"/>
  <c r="AX11" i="6"/>
  <c r="AW11" i="6"/>
  <c r="AS11" i="6"/>
  <c r="AP11" i="6"/>
  <c r="AM11" i="6"/>
  <c r="AJ11" i="6"/>
  <c r="AG11" i="6"/>
  <c r="AC11" i="6"/>
  <c r="Z11" i="6"/>
  <c r="W11" i="6"/>
  <c r="T11" i="6"/>
  <c r="Q11" i="6"/>
  <c r="L11" i="6"/>
  <c r="CE11" i="6" s="1"/>
  <c r="G11" i="6"/>
  <c r="CF11" i="6" s="1"/>
  <c r="B11" i="6"/>
  <c r="CA10" i="6"/>
  <c r="BX10" i="6"/>
  <c r="BU10" i="6"/>
  <c r="BM10" i="6"/>
  <c r="BJ10" i="6"/>
  <c r="BG10" i="6"/>
  <c r="AX10" i="6"/>
  <c r="AW10" i="6"/>
  <c r="AS10" i="6"/>
  <c r="AP10" i="6"/>
  <c r="AM10" i="6"/>
  <c r="AJ10" i="6"/>
  <c r="AG10" i="6"/>
  <c r="AC10" i="6"/>
  <c r="Z10" i="6"/>
  <c r="W10" i="6"/>
  <c r="T10" i="6"/>
  <c r="Q10" i="6"/>
  <c r="L10" i="6"/>
  <c r="CE10" i="6" s="1"/>
  <c r="G10" i="6"/>
  <c r="CF10" i="6" s="1"/>
  <c r="B10" i="6"/>
  <c r="CD16" i="6" l="1"/>
  <c r="CD12" i="6"/>
  <c r="AV12" i="6"/>
  <c r="AV16" i="6"/>
  <c r="CD20" i="6"/>
  <c r="AV20" i="6"/>
  <c r="CD23" i="6"/>
  <c r="AV23" i="6"/>
  <c r="AV28" i="6"/>
  <c r="CE31" i="6"/>
  <c r="AV32" i="6"/>
  <c r="AV40" i="6"/>
  <c r="CD44" i="6"/>
  <c r="CD53" i="6"/>
  <c r="AV67" i="6"/>
  <c r="AV69" i="6"/>
  <c r="CD72" i="6"/>
  <c r="AV72" i="6"/>
  <c r="CE76" i="6"/>
  <c r="CD76" i="6" s="1"/>
  <c r="AV79" i="6"/>
  <c r="AV87" i="6"/>
  <c r="Q96" i="6"/>
  <c r="W96" i="6"/>
  <c r="CD26" i="6"/>
  <c r="CE80" i="6"/>
  <c r="AV83" i="6"/>
  <c r="AV91" i="6"/>
  <c r="AJ96" i="6"/>
  <c r="CD29" i="6"/>
  <c r="AV30" i="6"/>
  <c r="CD33" i="6"/>
  <c r="AV33" i="6"/>
  <c r="CD35" i="6"/>
  <c r="AV35" i="6"/>
  <c r="AV38" i="6"/>
  <c r="CD41" i="6"/>
  <c r="AV41" i="6"/>
  <c r="AV86" i="6"/>
  <c r="CD46" i="6"/>
  <c r="CD92" i="6"/>
  <c r="AV92" i="6"/>
  <c r="CD38" i="6"/>
  <c r="CD15" i="6"/>
  <c r="CD10" i="6"/>
  <c r="AV10" i="6"/>
  <c r="AV15" i="6"/>
  <c r="CD18" i="6"/>
  <c r="AV18" i="6"/>
  <c r="AV22" i="6"/>
  <c r="AV27" i="6"/>
  <c r="AV29" i="6"/>
  <c r="AV37" i="6"/>
  <c r="AV42" i="6"/>
  <c r="AV44" i="6"/>
  <c r="CD50" i="6"/>
  <c r="AV50" i="6"/>
  <c r="AV52" i="6"/>
  <c r="AV57" i="6"/>
  <c r="CD59" i="6"/>
  <c r="CD61" i="6"/>
  <c r="AV61" i="6"/>
  <c r="AG62" i="6"/>
  <c r="AV63" i="6"/>
  <c r="AV68" i="6"/>
  <c r="CD71" i="6"/>
  <c r="AV71" i="6"/>
  <c r="AV73" i="6"/>
  <c r="AC76" i="6"/>
  <c r="CE78" i="6"/>
  <c r="AV78" i="6"/>
  <c r="AV82" i="6"/>
  <c r="AV84" i="6"/>
  <c r="CD89" i="6"/>
  <c r="AV89" i="6"/>
  <c r="CD19" i="6"/>
  <c r="CD34" i="6"/>
  <c r="CD45" i="6"/>
  <c r="CD52" i="6"/>
  <c r="CD63" i="6"/>
  <c r="CD65" i="6"/>
  <c r="CD73" i="6"/>
  <c r="CD75" i="6"/>
  <c r="CD79" i="6"/>
  <c r="AV94" i="6"/>
  <c r="CF96" i="6"/>
  <c r="AV11" i="6"/>
  <c r="CD14" i="6"/>
  <c r="AV14" i="6"/>
  <c r="CD17" i="6"/>
  <c r="AV19" i="6"/>
  <c r="AV21" i="6"/>
  <c r="CD24" i="6"/>
  <c r="P96" i="6"/>
  <c r="AV31" i="6"/>
  <c r="BM31" i="6"/>
  <c r="CD32" i="6"/>
  <c r="AV34" i="6"/>
  <c r="AV36" i="6"/>
  <c r="CD39" i="6"/>
  <c r="AV45" i="6"/>
  <c r="CD54" i="6"/>
  <c r="AV54" i="6"/>
  <c r="AV60" i="6"/>
  <c r="CD67" i="6"/>
  <c r="CE69" i="6"/>
  <c r="CD69" i="6" s="1"/>
  <c r="AV70" i="6"/>
  <c r="CD80" i="6"/>
  <c r="CE81" i="6"/>
  <c r="CD81" i="6" s="1"/>
  <c r="CD83" i="6"/>
  <c r="AV85" i="6"/>
  <c r="CD86" i="6"/>
  <c r="AV88" i="6"/>
  <c r="AV90" i="6"/>
  <c r="CD11" i="6"/>
  <c r="CD22" i="6"/>
  <c r="CD27" i="6"/>
  <c r="CD31" i="6"/>
  <c r="CD37" i="6"/>
  <c r="CD42" i="6"/>
  <c r="CD48" i="6"/>
  <c r="CD56" i="6"/>
  <c r="AV62" i="6"/>
  <c r="AV64" i="6"/>
  <c r="CD93" i="6"/>
  <c r="AV93" i="6"/>
  <c r="CD21" i="6"/>
  <c r="CD13" i="6"/>
  <c r="CD25" i="6"/>
  <c r="CD40" i="6"/>
  <c r="CD28" i="6"/>
  <c r="CD36" i="6"/>
  <c r="CD43" i="6"/>
  <c r="CD78" i="6"/>
  <c r="CD87" i="6"/>
  <c r="CD91" i="6"/>
  <c r="CD94" i="6"/>
  <c r="L30" i="6"/>
  <c r="CE30" i="6" s="1"/>
  <c r="CD30" i="6" s="1"/>
  <c r="L58" i="6"/>
  <c r="CE58" i="6" s="1"/>
  <c r="CD58" i="6" s="1"/>
  <c r="M96" i="6"/>
  <c r="L96" i="6" s="1"/>
  <c r="CD60" i="6"/>
  <c r="CD70" i="6"/>
  <c r="CD88" i="6"/>
  <c r="CD90" i="6"/>
  <c r="CD64" i="6"/>
  <c r="CD74" i="6"/>
  <c r="AX96" i="6"/>
  <c r="CD66" i="6"/>
  <c r="CD68" i="6"/>
  <c r="CD77" i="6"/>
  <c r="CD82" i="6"/>
  <c r="CD84" i="6"/>
  <c r="CD95" i="6"/>
  <c r="AP58" i="6"/>
  <c r="Z62" i="6"/>
  <c r="CA78" i="6"/>
  <c r="CE62" i="6"/>
  <c r="CD62" i="6" s="1"/>
  <c r="AW77" i="6"/>
  <c r="AV77" i="6" s="1"/>
  <c r="B96" i="6"/>
  <c r="BN96" i="6"/>
  <c r="BM96" i="6" s="1"/>
  <c r="BR96" i="6"/>
  <c r="CC96" i="4"/>
  <c r="CB96" i="4"/>
  <c r="BZ96" i="4"/>
  <c r="BY96" i="4"/>
  <c r="BX96" i="4" s="1"/>
  <c r="BW96" i="4"/>
  <c r="BV96" i="4"/>
  <c r="BU96" i="4" s="1"/>
  <c r="BT96" i="4"/>
  <c r="BS96" i="4"/>
  <c r="BQ96" i="4"/>
  <c r="BO96" i="4"/>
  <c r="BL96" i="4"/>
  <c r="BK96" i="4"/>
  <c r="BJ96" i="4" s="1"/>
  <c r="BI96" i="4"/>
  <c r="BH96" i="4"/>
  <c r="BF96" i="4"/>
  <c r="BE96" i="4"/>
  <c r="BD96" i="4"/>
  <c r="BC96" i="4"/>
  <c r="BB96" i="4"/>
  <c r="BA96" i="4"/>
  <c r="AZ96" i="4"/>
  <c r="AY96" i="4"/>
  <c r="AU96" i="4"/>
  <c r="AT96" i="4"/>
  <c r="AS96" i="4" s="1"/>
  <c r="AR96" i="4"/>
  <c r="AO96" i="4"/>
  <c r="AN96" i="4"/>
  <c r="AL96" i="4"/>
  <c r="AK96" i="4"/>
  <c r="AI96" i="4"/>
  <c r="AF96" i="4"/>
  <c r="AB96" i="4"/>
  <c r="Y96" i="4"/>
  <c r="X96" i="4"/>
  <c r="V96" i="4"/>
  <c r="U96" i="4"/>
  <c r="S96" i="4"/>
  <c r="R96" i="4"/>
  <c r="Q96" i="4" s="1"/>
  <c r="O96" i="4"/>
  <c r="N96" i="4"/>
  <c r="K96" i="4"/>
  <c r="J96" i="4"/>
  <c r="I96" i="4"/>
  <c r="H96" i="4"/>
  <c r="F96" i="4"/>
  <c r="E96" i="4"/>
  <c r="D96" i="4"/>
  <c r="C96" i="4"/>
  <c r="CA95" i="4"/>
  <c r="BX95" i="4"/>
  <c r="BU95" i="4"/>
  <c r="BR95" i="4"/>
  <c r="BM95" i="4"/>
  <c r="BJ95" i="4"/>
  <c r="BG95" i="4"/>
  <c r="AX95" i="4"/>
  <c r="AW95" i="4"/>
  <c r="AS95" i="4"/>
  <c r="AP95" i="4"/>
  <c r="AM95" i="4"/>
  <c r="AJ95" i="4"/>
  <c r="AG95" i="4"/>
  <c r="AC95" i="4"/>
  <c r="Z95" i="4"/>
  <c r="W95" i="4"/>
  <c r="T95" i="4"/>
  <c r="Q95" i="4"/>
  <c r="L95" i="4"/>
  <c r="CE95" i="4" s="1"/>
  <c r="G95" i="4"/>
  <c r="CF95" i="4" s="1"/>
  <c r="B95" i="4"/>
  <c r="CA94" i="4"/>
  <c r="BX94" i="4"/>
  <c r="BU94" i="4"/>
  <c r="BM94" i="4"/>
  <c r="BJ94" i="4"/>
  <c r="BG94" i="4"/>
  <c r="AX94" i="4"/>
  <c r="AW94" i="4"/>
  <c r="AS94" i="4"/>
  <c r="AP94" i="4"/>
  <c r="AM94" i="4"/>
  <c r="AJ94" i="4"/>
  <c r="AG94" i="4"/>
  <c r="AC94" i="4"/>
  <c r="Z94" i="4"/>
  <c r="W94" i="4"/>
  <c r="T94" i="4"/>
  <c r="Q94" i="4"/>
  <c r="L94" i="4"/>
  <c r="CE94" i="4" s="1"/>
  <c r="G94" i="4"/>
  <c r="CF94" i="4" s="1"/>
  <c r="B94" i="4"/>
  <c r="CA93" i="4"/>
  <c r="BX93" i="4"/>
  <c r="BU93" i="4"/>
  <c r="BM93" i="4"/>
  <c r="BJ93" i="4"/>
  <c r="BG93" i="4"/>
  <c r="AX93" i="4"/>
  <c r="AW93" i="4"/>
  <c r="AV93" i="4"/>
  <c r="AS93" i="4"/>
  <c r="AP93" i="4"/>
  <c r="AM93" i="4"/>
  <c r="AJ93" i="4"/>
  <c r="AG93" i="4"/>
  <c r="AC93" i="4"/>
  <c r="Z93" i="4"/>
  <c r="W93" i="4"/>
  <c r="T93" i="4"/>
  <c r="Q93" i="4"/>
  <c r="L93" i="4"/>
  <c r="CE93" i="4" s="1"/>
  <c r="G93" i="4"/>
  <c r="CF93" i="4" s="1"/>
  <c r="B93" i="4"/>
  <c r="CA92" i="4"/>
  <c r="BX92" i="4"/>
  <c r="BU92" i="4"/>
  <c r="BM92" i="4"/>
  <c r="BJ92" i="4"/>
  <c r="BG92" i="4"/>
  <c r="AX92" i="4"/>
  <c r="AV92" i="4" s="1"/>
  <c r="AW92" i="4"/>
  <c r="AS92" i="4"/>
  <c r="AP92" i="4"/>
  <c r="AM92" i="4"/>
  <c r="AJ92" i="4"/>
  <c r="AG92" i="4"/>
  <c r="AC92" i="4"/>
  <c r="Z92" i="4"/>
  <c r="W92" i="4"/>
  <c r="T92" i="4"/>
  <c r="Q92" i="4"/>
  <c r="L92" i="4"/>
  <c r="CE92" i="4" s="1"/>
  <c r="G92" i="4"/>
  <c r="CF92" i="4" s="1"/>
  <c r="B92" i="4"/>
  <c r="CA91" i="4"/>
  <c r="BX91" i="4"/>
  <c r="BU91" i="4"/>
  <c r="BM91" i="4"/>
  <c r="BJ91" i="4"/>
  <c r="BG91" i="4"/>
  <c r="AX91" i="4"/>
  <c r="AW91" i="4"/>
  <c r="AS91" i="4"/>
  <c r="AP91" i="4"/>
  <c r="AM91" i="4"/>
  <c r="AJ91" i="4"/>
  <c r="AG91" i="4"/>
  <c r="AC91" i="4"/>
  <c r="Z91" i="4"/>
  <c r="W91" i="4"/>
  <c r="T91" i="4"/>
  <c r="Q91" i="4"/>
  <c r="L91" i="4"/>
  <c r="CE91" i="4" s="1"/>
  <c r="G91" i="4"/>
  <c r="CF91" i="4" s="1"/>
  <c r="B91" i="4"/>
  <c r="CA90" i="4"/>
  <c r="BX90" i="4"/>
  <c r="BU90" i="4"/>
  <c r="BM90" i="4"/>
  <c r="BJ90" i="4"/>
  <c r="BG90" i="4"/>
  <c r="AX90" i="4"/>
  <c r="AW90" i="4"/>
  <c r="AS90" i="4"/>
  <c r="AP90" i="4"/>
  <c r="AM90" i="4"/>
  <c r="AJ90" i="4"/>
  <c r="AG90" i="4"/>
  <c r="AC90" i="4"/>
  <c r="Z90" i="4"/>
  <c r="W90" i="4"/>
  <c r="T90" i="4"/>
  <c r="Q90" i="4"/>
  <c r="L90" i="4"/>
  <c r="CE90" i="4" s="1"/>
  <c r="G90" i="4"/>
  <c r="CF90" i="4" s="1"/>
  <c r="B90" i="4"/>
  <c r="CA89" i="4"/>
  <c r="BX89" i="4"/>
  <c r="BU89" i="4"/>
  <c r="BM89" i="4"/>
  <c r="BJ89" i="4"/>
  <c r="BG89" i="4"/>
  <c r="AX89" i="4"/>
  <c r="AV89" i="4" s="1"/>
  <c r="AW89" i="4"/>
  <c r="AS89" i="4"/>
  <c r="AP89" i="4"/>
  <c r="AM89" i="4"/>
  <c r="AJ89" i="4"/>
  <c r="AG89" i="4"/>
  <c r="AC89" i="4"/>
  <c r="Z89" i="4"/>
  <c r="W89" i="4"/>
  <c r="T89" i="4"/>
  <c r="Q89" i="4"/>
  <c r="L89" i="4"/>
  <c r="CE89" i="4" s="1"/>
  <c r="G89" i="4"/>
  <c r="CF89" i="4" s="1"/>
  <c r="B89" i="4"/>
  <c r="CA88" i="4"/>
  <c r="BX88" i="4"/>
  <c r="BU88" i="4"/>
  <c r="BM88" i="4"/>
  <c r="BJ88" i="4"/>
  <c r="BG88" i="4"/>
  <c r="AX88" i="4"/>
  <c r="AV88" i="4" s="1"/>
  <c r="AW88" i="4"/>
  <c r="AS88" i="4"/>
  <c r="AP88" i="4"/>
  <c r="AM88" i="4"/>
  <c r="AJ88" i="4"/>
  <c r="AG88" i="4"/>
  <c r="AC88" i="4"/>
  <c r="Z88" i="4"/>
  <c r="W88" i="4"/>
  <c r="T88" i="4"/>
  <c r="Q88" i="4"/>
  <c r="L88" i="4"/>
  <c r="CE88" i="4" s="1"/>
  <c r="G88" i="4"/>
  <c r="CF88" i="4" s="1"/>
  <c r="B88" i="4"/>
  <c r="CA87" i="4"/>
  <c r="BX87" i="4"/>
  <c r="BU87" i="4"/>
  <c r="BR87" i="4"/>
  <c r="BM87" i="4"/>
  <c r="BJ87" i="4"/>
  <c r="BG87" i="4"/>
  <c r="AX87" i="4"/>
  <c r="AW87" i="4"/>
  <c r="AS87" i="4"/>
  <c r="AP87" i="4"/>
  <c r="AM87" i="4"/>
  <c r="AJ87" i="4"/>
  <c r="AG87" i="4"/>
  <c r="AC87" i="4"/>
  <c r="Z87" i="4"/>
  <c r="W87" i="4"/>
  <c r="T87" i="4"/>
  <c r="Q87" i="4"/>
  <c r="L87" i="4"/>
  <c r="CE87" i="4" s="1"/>
  <c r="G87" i="4"/>
  <c r="CF87" i="4" s="1"/>
  <c r="B87" i="4"/>
  <c r="CA86" i="4"/>
  <c r="BX86" i="4"/>
  <c r="BU86" i="4"/>
  <c r="BM86" i="4"/>
  <c r="BJ86" i="4"/>
  <c r="BG86" i="4"/>
  <c r="AX86" i="4"/>
  <c r="AV86" i="4" s="1"/>
  <c r="AW86" i="4"/>
  <c r="AS86" i="4"/>
  <c r="AP86" i="4"/>
  <c r="AM86" i="4"/>
  <c r="AJ86" i="4"/>
  <c r="AG86" i="4"/>
  <c r="AC86" i="4"/>
  <c r="Z86" i="4"/>
  <c r="W86" i="4"/>
  <c r="T86" i="4"/>
  <c r="Q86" i="4"/>
  <c r="L86" i="4"/>
  <c r="CE86" i="4" s="1"/>
  <c r="G86" i="4"/>
  <c r="CF86" i="4" s="1"/>
  <c r="B86" i="4"/>
  <c r="CA85" i="4"/>
  <c r="BX85" i="4"/>
  <c r="BU85" i="4"/>
  <c r="BM85" i="4"/>
  <c r="BJ85" i="4"/>
  <c r="BG85" i="4"/>
  <c r="AX85" i="4"/>
  <c r="AW85" i="4"/>
  <c r="AS85" i="4"/>
  <c r="AP85" i="4"/>
  <c r="AM85" i="4"/>
  <c r="AJ85" i="4"/>
  <c r="AG85" i="4"/>
  <c r="AC85" i="4"/>
  <c r="Z85" i="4"/>
  <c r="W85" i="4"/>
  <c r="T85" i="4"/>
  <c r="Q85" i="4"/>
  <c r="L85" i="4"/>
  <c r="CE85" i="4" s="1"/>
  <c r="G85" i="4"/>
  <c r="CF85" i="4" s="1"/>
  <c r="B85" i="4"/>
  <c r="CA84" i="4"/>
  <c r="BX84" i="4"/>
  <c r="BU84" i="4"/>
  <c r="BM84" i="4"/>
  <c r="BJ84" i="4"/>
  <c r="BG84" i="4"/>
  <c r="AX84" i="4"/>
  <c r="AW84" i="4"/>
  <c r="AS84" i="4"/>
  <c r="AP84" i="4"/>
  <c r="AM84" i="4"/>
  <c r="AJ84" i="4"/>
  <c r="AG84" i="4"/>
  <c r="AC84" i="4"/>
  <c r="Z84" i="4"/>
  <c r="W84" i="4"/>
  <c r="T84" i="4"/>
  <c r="Q84" i="4"/>
  <c r="L84" i="4"/>
  <c r="CE84" i="4" s="1"/>
  <c r="G84" i="4"/>
  <c r="CF84" i="4" s="1"/>
  <c r="B84" i="4"/>
  <c r="CA83" i="4"/>
  <c r="BX83" i="4"/>
  <c r="BU83" i="4"/>
  <c r="BM83" i="4"/>
  <c r="BJ83" i="4"/>
  <c r="BG83" i="4"/>
  <c r="AX83" i="4"/>
  <c r="AW83" i="4"/>
  <c r="AS83" i="4"/>
  <c r="AP83" i="4"/>
  <c r="AM83" i="4"/>
  <c r="AJ83" i="4"/>
  <c r="AG83" i="4"/>
  <c r="AC83" i="4"/>
  <c r="Z83" i="4"/>
  <c r="W83" i="4"/>
  <c r="T83" i="4"/>
  <c r="Q83" i="4"/>
  <c r="L83" i="4"/>
  <c r="CE83" i="4" s="1"/>
  <c r="G83" i="4"/>
  <c r="CF83" i="4" s="1"/>
  <c r="B83" i="4"/>
  <c r="CA82" i="4"/>
  <c r="BX82" i="4"/>
  <c r="BU82" i="4"/>
  <c r="BM82" i="4"/>
  <c r="BJ82" i="4"/>
  <c r="BG82" i="4"/>
  <c r="AX82" i="4"/>
  <c r="AW82" i="4"/>
  <c r="AS82" i="4"/>
  <c r="AP82" i="4"/>
  <c r="AM82" i="4"/>
  <c r="AJ82" i="4"/>
  <c r="AG82" i="4"/>
  <c r="AC82" i="4"/>
  <c r="Z82" i="4"/>
  <c r="W82" i="4"/>
  <c r="T82" i="4"/>
  <c r="Q82" i="4"/>
  <c r="L82" i="4"/>
  <c r="CE82" i="4" s="1"/>
  <c r="G82" i="4"/>
  <c r="CF82" i="4" s="1"/>
  <c r="B82" i="4"/>
  <c r="CA81" i="4"/>
  <c r="BX81" i="4"/>
  <c r="BU81" i="4"/>
  <c r="BR81" i="4"/>
  <c r="BM81" i="4"/>
  <c r="BJ81" i="4"/>
  <c r="BG81" i="4"/>
  <c r="AX81" i="4"/>
  <c r="AW81" i="4"/>
  <c r="AS81" i="4"/>
  <c r="AP81" i="4"/>
  <c r="AM81" i="4"/>
  <c r="AJ81" i="4"/>
  <c r="AG81" i="4"/>
  <c r="AC81" i="4"/>
  <c r="Z81" i="4"/>
  <c r="W81" i="4"/>
  <c r="T81" i="4"/>
  <c r="Q81" i="4"/>
  <c r="L81" i="4"/>
  <c r="CE81" i="4" s="1"/>
  <c r="G81" i="4"/>
  <c r="CF81" i="4" s="1"/>
  <c r="B81" i="4"/>
  <c r="CA80" i="4"/>
  <c r="BX80" i="4"/>
  <c r="BU80" i="4"/>
  <c r="BM80" i="4"/>
  <c r="BJ80" i="4"/>
  <c r="BG80" i="4"/>
  <c r="AX80" i="4"/>
  <c r="AW80" i="4"/>
  <c r="AS80" i="4"/>
  <c r="AP80" i="4"/>
  <c r="AM80" i="4"/>
  <c r="AJ80" i="4"/>
  <c r="AG80" i="4"/>
  <c r="AC80" i="4"/>
  <c r="Z80" i="4"/>
  <c r="W80" i="4"/>
  <c r="T80" i="4"/>
  <c r="Q80" i="4"/>
  <c r="L80" i="4"/>
  <c r="CE80" i="4" s="1"/>
  <c r="G80" i="4"/>
  <c r="CF80" i="4" s="1"/>
  <c r="B80" i="4"/>
  <c r="CA79" i="4"/>
  <c r="BX79" i="4"/>
  <c r="BU79" i="4"/>
  <c r="BM79" i="4"/>
  <c r="BJ79" i="4"/>
  <c r="BG79" i="4"/>
  <c r="AX79" i="4"/>
  <c r="AW79" i="4"/>
  <c r="AS79" i="4"/>
  <c r="AP79" i="4"/>
  <c r="AM79" i="4"/>
  <c r="AJ79" i="4"/>
  <c r="AG79" i="4"/>
  <c r="AC79" i="4"/>
  <c r="Z79" i="4"/>
  <c r="W79" i="4"/>
  <c r="T79" i="4"/>
  <c r="Q79" i="4"/>
  <c r="L79" i="4"/>
  <c r="CE79" i="4" s="1"/>
  <c r="G79" i="4"/>
  <c r="CF79" i="4" s="1"/>
  <c r="B79" i="4"/>
  <c r="CA78" i="4"/>
  <c r="BX78" i="4"/>
  <c r="BU78" i="4"/>
  <c r="BM78" i="4"/>
  <c r="BJ78" i="4"/>
  <c r="BG78" i="4"/>
  <c r="AX78" i="4"/>
  <c r="AW78" i="4"/>
  <c r="AS78" i="4"/>
  <c r="AP78" i="4"/>
  <c r="AM78" i="4"/>
  <c r="AJ78" i="4"/>
  <c r="AG78" i="4"/>
  <c r="AC78" i="4"/>
  <c r="Z78" i="4"/>
  <c r="W78" i="4"/>
  <c r="T78" i="4"/>
  <c r="Q78" i="4"/>
  <c r="L78" i="4"/>
  <c r="CE78" i="4" s="1"/>
  <c r="G78" i="4"/>
  <c r="CF78" i="4" s="1"/>
  <c r="B78" i="4"/>
  <c r="CA77" i="4"/>
  <c r="BX77" i="4"/>
  <c r="BU77" i="4"/>
  <c r="BM77" i="4"/>
  <c r="BJ77" i="4"/>
  <c r="BG77" i="4"/>
  <c r="AX77" i="4"/>
  <c r="AW77" i="4"/>
  <c r="AS77" i="4"/>
  <c r="AP77" i="4"/>
  <c r="AM77" i="4"/>
  <c r="AJ77" i="4"/>
  <c r="AG77" i="4"/>
  <c r="AC77" i="4"/>
  <c r="Z77" i="4"/>
  <c r="W77" i="4"/>
  <c r="T77" i="4"/>
  <c r="Q77" i="4"/>
  <c r="L77" i="4"/>
  <c r="CE77" i="4" s="1"/>
  <c r="G77" i="4"/>
  <c r="CF77" i="4" s="1"/>
  <c r="B77" i="4"/>
  <c r="CA76" i="4"/>
  <c r="BX76" i="4"/>
  <c r="BU76" i="4"/>
  <c r="BM76" i="4"/>
  <c r="BJ76" i="4"/>
  <c r="BG76" i="4"/>
  <c r="AX76" i="4"/>
  <c r="AW76" i="4"/>
  <c r="AS76" i="4"/>
  <c r="AP76" i="4"/>
  <c r="AM76" i="4"/>
  <c r="AJ76" i="4"/>
  <c r="AG76" i="4"/>
  <c r="AE76" i="4"/>
  <c r="AE96" i="4" s="1"/>
  <c r="AD76" i="4"/>
  <c r="AD96" i="4" s="1"/>
  <c r="AC96" i="4" s="1"/>
  <c r="Z76" i="4"/>
  <c r="W76" i="4"/>
  <c r="T76" i="4"/>
  <c r="Q76" i="4"/>
  <c r="L76" i="4"/>
  <c r="CE76" i="4" s="1"/>
  <c r="G76" i="4"/>
  <c r="CF76" i="4" s="1"/>
  <c r="B76" i="4"/>
  <c r="CA75" i="4"/>
  <c r="BX75" i="4"/>
  <c r="BU75" i="4"/>
  <c r="BM75" i="4"/>
  <c r="BJ75" i="4"/>
  <c r="BG75" i="4"/>
  <c r="AX75" i="4"/>
  <c r="AV75" i="4" s="1"/>
  <c r="AW75" i="4"/>
  <c r="AS75" i="4"/>
  <c r="AP75" i="4"/>
  <c r="AM75" i="4"/>
  <c r="AJ75" i="4"/>
  <c r="AG75" i="4"/>
  <c r="AC75" i="4"/>
  <c r="Z75" i="4"/>
  <c r="W75" i="4"/>
  <c r="T75" i="4"/>
  <c r="Q75" i="4"/>
  <c r="L75" i="4"/>
  <c r="CE75" i="4" s="1"/>
  <c r="CD75" i="4" s="1"/>
  <c r="G75" i="4"/>
  <c r="CF75" i="4" s="1"/>
  <c r="B75" i="4"/>
  <c r="CA74" i="4"/>
  <c r="BX74" i="4"/>
  <c r="BU74" i="4"/>
  <c r="BM74" i="4"/>
  <c r="BJ74" i="4"/>
  <c r="BG74" i="4"/>
  <c r="AX74" i="4"/>
  <c r="AW74" i="4"/>
  <c r="AV74" i="4"/>
  <c r="AS74" i="4"/>
  <c r="AP74" i="4"/>
  <c r="AM74" i="4"/>
  <c r="AJ74" i="4"/>
  <c r="AG74" i="4"/>
  <c r="AC74" i="4"/>
  <c r="Z74" i="4"/>
  <c r="W74" i="4"/>
  <c r="T74" i="4"/>
  <c r="Q74" i="4"/>
  <c r="L74" i="4"/>
  <c r="CE74" i="4" s="1"/>
  <c r="G74" i="4"/>
  <c r="CF74" i="4" s="1"/>
  <c r="B74" i="4"/>
  <c r="CA73" i="4"/>
  <c r="BX73" i="4"/>
  <c r="BU73" i="4"/>
  <c r="BM73" i="4"/>
  <c r="BJ73" i="4"/>
  <c r="BG73" i="4"/>
  <c r="AX73" i="4"/>
  <c r="AW73" i="4"/>
  <c r="AS73" i="4"/>
  <c r="AP73" i="4"/>
  <c r="AM73" i="4"/>
  <c r="AJ73" i="4"/>
  <c r="AG73" i="4"/>
  <c r="AC73" i="4"/>
  <c r="Z73" i="4"/>
  <c r="W73" i="4"/>
  <c r="T73" i="4"/>
  <c r="Q73" i="4"/>
  <c r="L73" i="4"/>
  <c r="CE73" i="4" s="1"/>
  <c r="G73" i="4"/>
  <c r="CF73" i="4" s="1"/>
  <c r="B73" i="4"/>
  <c r="CA72" i="4"/>
  <c r="BX72" i="4"/>
  <c r="BU72" i="4"/>
  <c r="BM72" i="4"/>
  <c r="BJ72" i="4"/>
  <c r="BG72" i="4"/>
  <c r="AX72" i="4"/>
  <c r="AW72" i="4"/>
  <c r="AS72" i="4"/>
  <c r="AP72" i="4"/>
  <c r="AM72" i="4"/>
  <c r="AJ72" i="4"/>
  <c r="AG72" i="4"/>
  <c r="AC72" i="4"/>
  <c r="Z72" i="4"/>
  <c r="W72" i="4"/>
  <c r="T72" i="4"/>
  <c r="Q72" i="4"/>
  <c r="L72" i="4"/>
  <c r="CE72" i="4" s="1"/>
  <c r="G72" i="4"/>
  <c r="CF72" i="4" s="1"/>
  <c r="B72" i="4"/>
  <c r="CA71" i="4"/>
  <c r="BX71" i="4"/>
  <c r="BU71" i="4"/>
  <c r="BM71" i="4"/>
  <c r="BJ71" i="4"/>
  <c r="BG71" i="4"/>
  <c r="AX71" i="4"/>
  <c r="AW71" i="4"/>
  <c r="AS71" i="4"/>
  <c r="AP71" i="4"/>
  <c r="AM71" i="4"/>
  <c r="AJ71" i="4"/>
  <c r="AG71" i="4"/>
  <c r="AC71" i="4"/>
  <c r="Z71" i="4"/>
  <c r="W71" i="4"/>
  <c r="T71" i="4"/>
  <c r="Q71" i="4"/>
  <c r="L71" i="4"/>
  <c r="CE71" i="4" s="1"/>
  <c r="G71" i="4"/>
  <c r="CF71" i="4" s="1"/>
  <c r="B71" i="4"/>
  <c r="CA70" i="4"/>
  <c r="BX70" i="4"/>
  <c r="BU70" i="4"/>
  <c r="BM70" i="4"/>
  <c r="BJ70" i="4"/>
  <c r="BG70" i="4"/>
  <c r="AX70" i="4"/>
  <c r="AW70" i="4"/>
  <c r="AS70" i="4"/>
  <c r="AP70" i="4"/>
  <c r="AM70" i="4"/>
  <c r="AJ70" i="4"/>
  <c r="AG70" i="4"/>
  <c r="AC70" i="4"/>
  <c r="Z70" i="4"/>
  <c r="W70" i="4"/>
  <c r="T70" i="4"/>
  <c r="Q70" i="4"/>
  <c r="L70" i="4"/>
  <c r="CE70" i="4" s="1"/>
  <c r="G70" i="4"/>
  <c r="CF70" i="4" s="1"/>
  <c r="B70" i="4"/>
  <c r="CA69" i="4"/>
  <c r="BX69" i="4"/>
  <c r="BU69" i="4"/>
  <c r="BM69" i="4"/>
  <c r="BJ69" i="4"/>
  <c r="BG69" i="4"/>
  <c r="AX69" i="4"/>
  <c r="AW69" i="4"/>
  <c r="AS69" i="4"/>
  <c r="AQ69" i="4"/>
  <c r="AP69" i="4" s="1"/>
  <c r="AM69" i="4"/>
  <c r="AJ69" i="4"/>
  <c r="AG69" i="4"/>
  <c r="AC69" i="4"/>
  <c r="AA69" i="4"/>
  <c r="Z69" i="4" s="1"/>
  <c r="W69" i="4"/>
  <c r="T69" i="4"/>
  <c r="Q69" i="4"/>
  <c r="L69" i="4"/>
  <c r="G69" i="4"/>
  <c r="CF69" i="4" s="1"/>
  <c r="B69" i="4"/>
  <c r="CA68" i="4"/>
  <c r="BX68" i="4"/>
  <c r="BU68" i="4"/>
  <c r="BM68" i="4"/>
  <c r="BJ68" i="4"/>
  <c r="BG68" i="4"/>
  <c r="AX68" i="4"/>
  <c r="AW68" i="4"/>
  <c r="AS68" i="4"/>
  <c r="AP68" i="4"/>
  <c r="AM68" i="4"/>
  <c r="AJ68" i="4"/>
  <c r="AG68" i="4"/>
  <c r="AC68" i="4"/>
  <c r="Z68" i="4"/>
  <c r="W68" i="4"/>
  <c r="T68" i="4"/>
  <c r="Q68" i="4"/>
  <c r="L68" i="4"/>
  <c r="CE68" i="4" s="1"/>
  <c r="G68" i="4"/>
  <c r="CF68" i="4" s="1"/>
  <c r="B68" i="4"/>
  <c r="CA67" i="4"/>
  <c r="BX67" i="4"/>
  <c r="BU67" i="4"/>
  <c r="BM67" i="4"/>
  <c r="BJ67" i="4"/>
  <c r="BG67" i="4"/>
  <c r="AX67" i="4"/>
  <c r="AW67" i="4"/>
  <c r="AS67" i="4"/>
  <c r="AP67" i="4"/>
  <c r="AM67" i="4"/>
  <c r="AJ67" i="4"/>
  <c r="AG67" i="4"/>
  <c r="AC67" i="4"/>
  <c r="Z67" i="4"/>
  <c r="W67" i="4"/>
  <c r="T67" i="4"/>
  <c r="Q67" i="4"/>
  <c r="L67" i="4"/>
  <c r="CE67" i="4" s="1"/>
  <c r="G67" i="4"/>
  <c r="CF67" i="4" s="1"/>
  <c r="B67" i="4"/>
  <c r="CA66" i="4"/>
  <c r="BX66" i="4"/>
  <c r="BU66" i="4"/>
  <c r="BM66" i="4"/>
  <c r="BJ66" i="4"/>
  <c r="BG66" i="4"/>
  <c r="AX66" i="4"/>
  <c r="AW66" i="4"/>
  <c r="AS66" i="4"/>
  <c r="AP66" i="4"/>
  <c r="AM66" i="4"/>
  <c r="AJ66" i="4"/>
  <c r="AG66" i="4"/>
  <c r="AC66" i="4"/>
  <c r="Z66" i="4"/>
  <c r="W66" i="4"/>
  <c r="T66" i="4"/>
  <c r="Q66" i="4"/>
  <c r="L66" i="4"/>
  <c r="CE66" i="4" s="1"/>
  <c r="G66" i="4"/>
  <c r="CF66" i="4" s="1"/>
  <c r="B66" i="4"/>
  <c r="CA65" i="4"/>
  <c r="BX65" i="4"/>
  <c r="BU65" i="4"/>
  <c r="BM65" i="4"/>
  <c r="BJ65" i="4"/>
  <c r="BG65" i="4"/>
  <c r="AX65" i="4"/>
  <c r="AW65" i="4"/>
  <c r="AS65" i="4"/>
  <c r="AP65" i="4"/>
  <c r="AM65" i="4"/>
  <c r="AJ65" i="4"/>
  <c r="AG65" i="4"/>
  <c r="AC65" i="4"/>
  <c r="Z65" i="4"/>
  <c r="W65" i="4"/>
  <c r="T65" i="4"/>
  <c r="Q65" i="4"/>
  <c r="L65" i="4"/>
  <c r="CE65" i="4" s="1"/>
  <c r="G65" i="4"/>
  <c r="CF65" i="4" s="1"/>
  <c r="B65" i="4"/>
  <c r="CA64" i="4"/>
  <c r="BX64" i="4"/>
  <c r="BU64" i="4"/>
  <c r="BM64" i="4"/>
  <c r="BJ64" i="4"/>
  <c r="BG64" i="4"/>
  <c r="AX64" i="4"/>
  <c r="AW64" i="4"/>
  <c r="AS64" i="4"/>
  <c r="AP64" i="4"/>
  <c r="AM64" i="4"/>
  <c r="AJ64" i="4"/>
  <c r="AG64" i="4"/>
  <c r="AC64" i="4"/>
  <c r="Z64" i="4"/>
  <c r="W64" i="4"/>
  <c r="T64" i="4"/>
  <c r="Q64" i="4"/>
  <c r="L64" i="4"/>
  <c r="CE64" i="4" s="1"/>
  <c r="G64" i="4"/>
  <c r="CF64" i="4" s="1"/>
  <c r="B64" i="4"/>
  <c r="CA63" i="4"/>
  <c r="BX63" i="4"/>
  <c r="BU63" i="4"/>
  <c r="BM63" i="4"/>
  <c r="BJ63" i="4"/>
  <c r="BG63" i="4"/>
  <c r="AX63" i="4"/>
  <c r="AW63" i="4"/>
  <c r="AS63" i="4"/>
  <c r="AP63" i="4"/>
  <c r="AM63" i="4"/>
  <c r="AJ63" i="4"/>
  <c r="AG63" i="4"/>
  <c r="AC63" i="4"/>
  <c r="Z63" i="4"/>
  <c r="W63" i="4"/>
  <c r="T63" i="4"/>
  <c r="Q63" i="4"/>
  <c r="L63" i="4"/>
  <c r="CE63" i="4" s="1"/>
  <c r="G63" i="4"/>
  <c r="CF63" i="4" s="1"/>
  <c r="B63" i="4"/>
  <c r="CA62" i="4"/>
  <c r="BX62" i="4"/>
  <c r="BU62" i="4"/>
  <c r="BP62" i="4"/>
  <c r="BN62" i="4"/>
  <c r="BN96" i="4" s="1"/>
  <c r="BJ62" i="4"/>
  <c r="BG62" i="4"/>
  <c r="AX62" i="4"/>
  <c r="AW62" i="4"/>
  <c r="AS62" i="4"/>
  <c r="AP62" i="4"/>
  <c r="AM62" i="4"/>
  <c r="AJ62" i="4"/>
  <c r="AH62" i="4"/>
  <c r="AH96" i="4" s="1"/>
  <c r="AG96" i="4" s="1"/>
  <c r="AC62" i="4"/>
  <c r="AA62" i="4"/>
  <c r="W62" i="4"/>
  <c r="T62" i="4"/>
  <c r="Q62" i="4"/>
  <c r="L62" i="4"/>
  <c r="G62" i="4"/>
  <c r="CF62" i="4" s="1"/>
  <c r="B62" i="4"/>
  <c r="CA61" i="4"/>
  <c r="BX61" i="4"/>
  <c r="BU61" i="4"/>
  <c r="BM61" i="4"/>
  <c r="BJ61" i="4"/>
  <c r="BG61" i="4"/>
  <c r="AX61" i="4"/>
  <c r="AW61" i="4"/>
  <c r="AS61" i="4"/>
  <c r="AP61" i="4"/>
  <c r="AM61" i="4"/>
  <c r="AJ61" i="4"/>
  <c r="AG61" i="4"/>
  <c r="AC61" i="4"/>
  <c r="Z61" i="4"/>
  <c r="W61" i="4"/>
  <c r="T61" i="4"/>
  <c r="Q61" i="4"/>
  <c r="L61" i="4"/>
  <c r="CE61" i="4" s="1"/>
  <c r="G61" i="4"/>
  <c r="CF61" i="4" s="1"/>
  <c r="B61" i="4"/>
  <c r="CA60" i="4"/>
  <c r="BX60" i="4"/>
  <c r="BU60" i="4"/>
  <c r="BM60" i="4"/>
  <c r="BJ60" i="4"/>
  <c r="BG60" i="4"/>
  <c r="AX60" i="4"/>
  <c r="AV60" i="4" s="1"/>
  <c r="AW60" i="4"/>
  <c r="AS60" i="4"/>
  <c r="AP60" i="4"/>
  <c r="AM60" i="4"/>
  <c r="AJ60" i="4"/>
  <c r="AG60" i="4"/>
  <c r="AC60" i="4"/>
  <c r="Z60" i="4"/>
  <c r="W60" i="4"/>
  <c r="T60" i="4"/>
  <c r="Q60" i="4"/>
  <c r="L60" i="4"/>
  <c r="CE60" i="4" s="1"/>
  <c r="G60" i="4"/>
  <c r="CF60" i="4" s="1"/>
  <c r="B60" i="4"/>
  <c r="CA59" i="4"/>
  <c r="BX59" i="4"/>
  <c r="BU59" i="4"/>
  <c r="BM59" i="4"/>
  <c r="BJ59" i="4"/>
  <c r="BG59" i="4"/>
  <c r="AX59" i="4"/>
  <c r="AW59" i="4"/>
  <c r="AS59" i="4"/>
  <c r="AP59" i="4"/>
  <c r="AM59" i="4"/>
  <c r="AJ59" i="4"/>
  <c r="AG59" i="4"/>
  <c r="AC59" i="4"/>
  <c r="Z59" i="4"/>
  <c r="W59" i="4"/>
  <c r="T59" i="4"/>
  <c r="Q59" i="4"/>
  <c r="L59" i="4"/>
  <c r="CE59" i="4" s="1"/>
  <c r="G59" i="4"/>
  <c r="CF59" i="4" s="1"/>
  <c r="B59" i="4"/>
  <c r="CA58" i="4"/>
  <c r="BX58" i="4"/>
  <c r="BU58" i="4"/>
  <c r="BM58" i="4"/>
  <c r="BJ58" i="4"/>
  <c r="BG58" i="4"/>
  <c r="AX58" i="4"/>
  <c r="AW58" i="4"/>
  <c r="AS58" i="4"/>
  <c r="AQ58" i="4"/>
  <c r="AM58" i="4"/>
  <c r="AJ58" i="4"/>
  <c r="AG58" i="4"/>
  <c r="AC58" i="4"/>
  <c r="Z58" i="4"/>
  <c r="W58" i="4"/>
  <c r="T58" i="4"/>
  <c r="Q58" i="4"/>
  <c r="M58" i="4"/>
  <c r="L58" i="4" s="1"/>
  <c r="G58" i="4"/>
  <c r="CF58" i="4" s="1"/>
  <c r="B58" i="4"/>
  <c r="CA57" i="4"/>
  <c r="BX57" i="4"/>
  <c r="BU57" i="4"/>
  <c r="BM57" i="4"/>
  <c r="BJ57" i="4"/>
  <c r="BG57" i="4"/>
  <c r="AX57" i="4"/>
  <c r="AW57" i="4"/>
  <c r="AS57" i="4"/>
  <c r="AP57" i="4"/>
  <c r="AM57" i="4"/>
  <c r="AJ57" i="4"/>
  <c r="AG57" i="4"/>
  <c r="AC57" i="4"/>
  <c r="Z57" i="4"/>
  <c r="W57" i="4"/>
  <c r="T57" i="4"/>
  <c r="Q57" i="4"/>
  <c r="P57" i="4"/>
  <c r="L57" i="4" s="1"/>
  <c r="CE57" i="4" s="1"/>
  <c r="G57" i="4"/>
  <c r="CF57" i="4" s="1"/>
  <c r="B57" i="4"/>
  <c r="CA56" i="4"/>
  <c r="BX56" i="4"/>
  <c r="BU56" i="4"/>
  <c r="BM56" i="4"/>
  <c r="BJ56" i="4"/>
  <c r="BG56" i="4"/>
  <c r="AX56" i="4"/>
  <c r="AW56" i="4"/>
  <c r="AS56" i="4"/>
  <c r="AP56" i="4"/>
  <c r="AM56" i="4"/>
  <c r="AJ56" i="4"/>
  <c r="AG56" i="4"/>
  <c r="AC56" i="4"/>
  <c r="Z56" i="4"/>
  <c r="W56" i="4"/>
  <c r="T56" i="4"/>
  <c r="Q56" i="4"/>
  <c r="L56" i="4"/>
  <c r="CE56" i="4" s="1"/>
  <c r="G56" i="4"/>
  <c r="CF56" i="4" s="1"/>
  <c r="B56" i="4"/>
  <c r="CA55" i="4"/>
  <c r="BX55" i="4"/>
  <c r="BU55" i="4"/>
  <c r="BM55" i="4"/>
  <c r="BJ55" i="4"/>
  <c r="BG55" i="4"/>
  <c r="AX55" i="4"/>
  <c r="AW55" i="4"/>
  <c r="AS55" i="4"/>
  <c r="AP55" i="4"/>
  <c r="AM55" i="4"/>
  <c r="AJ55" i="4"/>
  <c r="AG55" i="4"/>
  <c r="AC55" i="4"/>
  <c r="Z55" i="4"/>
  <c r="W55" i="4"/>
  <c r="T55" i="4"/>
  <c r="Q55" i="4"/>
  <c r="L55" i="4"/>
  <c r="CE55" i="4" s="1"/>
  <c r="G55" i="4"/>
  <c r="CF55" i="4" s="1"/>
  <c r="B55" i="4"/>
  <c r="CA54" i="4"/>
  <c r="BX54" i="4"/>
  <c r="BU54" i="4"/>
  <c r="BM54" i="4"/>
  <c r="BJ54" i="4"/>
  <c r="BG54" i="4"/>
  <c r="AX54" i="4"/>
  <c r="AW54" i="4"/>
  <c r="AS54" i="4"/>
  <c r="AP54" i="4"/>
  <c r="AM54" i="4"/>
  <c r="AJ54" i="4"/>
  <c r="AG54" i="4"/>
  <c r="AC54" i="4"/>
  <c r="Z54" i="4"/>
  <c r="W54" i="4"/>
  <c r="T54" i="4"/>
  <c r="Q54" i="4"/>
  <c r="L54" i="4"/>
  <c r="CE54" i="4" s="1"/>
  <c r="G54" i="4"/>
  <c r="CF54" i="4" s="1"/>
  <c r="B54" i="4"/>
  <c r="CA53" i="4"/>
  <c r="BX53" i="4"/>
  <c r="BU53" i="4"/>
  <c r="BM53" i="4"/>
  <c r="BJ53" i="4"/>
  <c r="BG53" i="4"/>
  <c r="AX53" i="4"/>
  <c r="AV53" i="4" s="1"/>
  <c r="AW53" i="4"/>
  <c r="AS53" i="4"/>
  <c r="AP53" i="4"/>
  <c r="AM53" i="4"/>
  <c r="AJ53" i="4"/>
  <c r="AG53" i="4"/>
  <c r="AC53" i="4"/>
  <c r="Z53" i="4"/>
  <c r="W53" i="4"/>
  <c r="T53" i="4"/>
  <c r="Q53" i="4"/>
  <c r="L53" i="4"/>
  <c r="CE53" i="4" s="1"/>
  <c r="CD53" i="4" s="1"/>
  <c r="G53" i="4"/>
  <c r="CF53" i="4" s="1"/>
  <c r="B53" i="4"/>
  <c r="CA52" i="4"/>
  <c r="BX52" i="4"/>
  <c r="BU52" i="4"/>
  <c r="BM52" i="4"/>
  <c r="BJ52" i="4"/>
  <c r="BG52" i="4"/>
  <c r="AX52" i="4"/>
  <c r="AW52" i="4"/>
  <c r="AS52" i="4"/>
  <c r="AP52" i="4"/>
  <c r="AM52" i="4"/>
  <c r="AJ52" i="4"/>
  <c r="AG52" i="4"/>
  <c r="AC52" i="4"/>
  <c r="Z52" i="4"/>
  <c r="W52" i="4"/>
  <c r="T52" i="4"/>
  <c r="Q52" i="4"/>
  <c r="L52" i="4"/>
  <c r="CE52" i="4" s="1"/>
  <c r="G52" i="4"/>
  <c r="CF52" i="4" s="1"/>
  <c r="B52" i="4"/>
  <c r="CA51" i="4"/>
  <c r="BX51" i="4"/>
  <c r="BU51" i="4"/>
  <c r="BM51" i="4"/>
  <c r="BJ51" i="4"/>
  <c r="BG51" i="4"/>
  <c r="AX51" i="4"/>
  <c r="AW51" i="4"/>
  <c r="AS51" i="4"/>
  <c r="AP51" i="4"/>
  <c r="AM51" i="4"/>
  <c r="AJ51" i="4"/>
  <c r="AG51" i="4"/>
  <c r="AC51" i="4"/>
  <c r="Z51" i="4"/>
  <c r="W51" i="4"/>
  <c r="T51" i="4"/>
  <c r="Q51" i="4"/>
  <c r="L51" i="4"/>
  <c r="CE51" i="4" s="1"/>
  <c r="G51" i="4"/>
  <c r="CF51" i="4" s="1"/>
  <c r="B51" i="4"/>
  <c r="CA50" i="4"/>
  <c r="BX50" i="4"/>
  <c r="BU50" i="4"/>
  <c r="BM50" i="4"/>
  <c r="BJ50" i="4"/>
  <c r="BG50" i="4"/>
  <c r="AX50" i="4"/>
  <c r="AV50" i="4" s="1"/>
  <c r="AW50" i="4"/>
  <c r="AS50" i="4"/>
  <c r="AP50" i="4"/>
  <c r="AM50" i="4"/>
  <c r="AJ50" i="4"/>
  <c r="AG50" i="4"/>
  <c r="AC50" i="4"/>
  <c r="Z50" i="4"/>
  <c r="W50" i="4"/>
  <c r="T50" i="4"/>
  <c r="Q50" i="4"/>
  <c r="L50" i="4"/>
  <c r="CE50" i="4" s="1"/>
  <c r="G50" i="4"/>
  <c r="CF50" i="4" s="1"/>
  <c r="B50" i="4"/>
  <c r="CA49" i="4"/>
  <c r="BX49" i="4"/>
  <c r="BU49" i="4"/>
  <c r="BM49" i="4"/>
  <c r="BJ49" i="4"/>
  <c r="BG49" i="4"/>
  <c r="AX49" i="4"/>
  <c r="AW49" i="4"/>
  <c r="AS49" i="4"/>
  <c r="AP49" i="4"/>
  <c r="AM49" i="4"/>
  <c r="AJ49" i="4"/>
  <c r="AG49" i="4"/>
  <c r="AC49" i="4"/>
  <c r="Z49" i="4"/>
  <c r="W49" i="4"/>
  <c r="T49" i="4"/>
  <c r="Q49" i="4"/>
  <c r="L49" i="4"/>
  <c r="CE49" i="4" s="1"/>
  <c r="G49" i="4"/>
  <c r="CF49" i="4" s="1"/>
  <c r="B49" i="4"/>
  <c r="CA48" i="4"/>
  <c r="BX48" i="4"/>
  <c r="BU48" i="4"/>
  <c r="BM48" i="4"/>
  <c r="BJ48" i="4"/>
  <c r="BG48" i="4"/>
  <c r="AX48" i="4"/>
  <c r="AW48" i="4"/>
  <c r="AS48" i="4"/>
  <c r="AP48" i="4"/>
  <c r="AM48" i="4"/>
  <c r="AJ48" i="4"/>
  <c r="AG48" i="4"/>
  <c r="AC48" i="4"/>
  <c r="Z48" i="4"/>
  <c r="W48" i="4"/>
  <c r="T48" i="4"/>
  <c r="Q48" i="4"/>
  <c r="L48" i="4"/>
  <c r="CE48" i="4" s="1"/>
  <c r="G48" i="4"/>
  <c r="CF48" i="4" s="1"/>
  <c r="B48" i="4"/>
  <c r="CA47" i="4"/>
  <c r="BX47" i="4"/>
  <c r="BU47" i="4"/>
  <c r="BM47" i="4"/>
  <c r="BJ47" i="4"/>
  <c r="BG47" i="4"/>
  <c r="AX47" i="4"/>
  <c r="AW47" i="4"/>
  <c r="AS47" i="4"/>
  <c r="AP47" i="4"/>
  <c r="AM47" i="4"/>
  <c r="AJ47" i="4"/>
  <c r="AG47" i="4"/>
  <c r="AC47" i="4"/>
  <c r="Z47" i="4"/>
  <c r="W47" i="4"/>
  <c r="T47" i="4"/>
  <c r="Q47" i="4"/>
  <c r="L47" i="4"/>
  <c r="CE47" i="4" s="1"/>
  <c r="G47" i="4"/>
  <c r="CF47" i="4" s="1"/>
  <c r="B47" i="4"/>
  <c r="CA46" i="4"/>
  <c r="BX46" i="4"/>
  <c r="BU46" i="4"/>
  <c r="BM46" i="4"/>
  <c r="BJ46" i="4"/>
  <c r="BG46" i="4"/>
  <c r="AX46" i="4"/>
  <c r="AV46" i="4" s="1"/>
  <c r="AW46" i="4"/>
  <c r="AS46" i="4"/>
  <c r="AP46" i="4"/>
  <c r="AM46" i="4"/>
  <c r="AJ46" i="4"/>
  <c r="AG46" i="4"/>
  <c r="AC46" i="4"/>
  <c r="Z46" i="4"/>
  <c r="W46" i="4"/>
  <c r="T46" i="4"/>
  <c r="Q46" i="4"/>
  <c r="L46" i="4"/>
  <c r="CE46" i="4" s="1"/>
  <c r="G46" i="4"/>
  <c r="CF46" i="4" s="1"/>
  <c r="B46" i="4"/>
  <c r="CA45" i="4"/>
  <c r="BX45" i="4"/>
  <c r="BU45" i="4"/>
  <c r="BM45" i="4"/>
  <c r="BJ45" i="4"/>
  <c r="BG45" i="4"/>
  <c r="AX45" i="4"/>
  <c r="AW45" i="4"/>
  <c r="AS45" i="4"/>
  <c r="AP45" i="4"/>
  <c r="AM45" i="4"/>
  <c r="AJ45" i="4"/>
  <c r="AG45" i="4"/>
  <c r="AC45" i="4"/>
  <c r="Z45" i="4"/>
  <c r="W45" i="4"/>
  <c r="T45" i="4"/>
  <c r="Q45" i="4"/>
  <c r="L45" i="4"/>
  <c r="CE45" i="4" s="1"/>
  <c r="G45" i="4"/>
  <c r="CF45" i="4" s="1"/>
  <c r="B45" i="4"/>
  <c r="CA44" i="4"/>
  <c r="BX44" i="4"/>
  <c r="BU44" i="4"/>
  <c r="BM44" i="4"/>
  <c r="BJ44" i="4"/>
  <c r="BG44" i="4"/>
  <c r="AX44" i="4"/>
  <c r="AW44" i="4"/>
  <c r="AS44" i="4"/>
  <c r="AP44" i="4"/>
  <c r="AM44" i="4"/>
  <c r="AJ44" i="4"/>
  <c r="AG44" i="4"/>
  <c r="AC44" i="4"/>
  <c r="Z44" i="4"/>
  <c r="W44" i="4"/>
  <c r="T44" i="4"/>
  <c r="Q44" i="4"/>
  <c r="L44" i="4"/>
  <c r="CE44" i="4" s="1"/>
  <c r="G44" i="4"/>
  <c r="CF44" i="4" s="1"/>
  <c r="B44" i="4"/>
  <c r="CA43" i="4"/>
  <c r="BX43" i="4"/>
  <c r="BU43" i="4"/>
  <c r="BM43" i="4"/>
  <c r="BJ43" i="4"/>
  <c r="BG43" i="4"/>
  <c r="AX43" i="4"/>
  <c r="AV43" i="4" s="1"/>
  <c r="AW43" i="4"/>
  <c r="AS43" i="4"/>
  <c r="AP43" i="4"/>
  <c r="AM43" i="4"/>
  <c r="AJ43" i="4"/>
  <c r="AG43" i="4"/>
  <c r="AC43" i="4"/>
  <c r="Z43" i="4"/>
  <c r="W43" i="4"/>
  <c r="T43" i="4"/>
  <c r="Q43" i="4"/>
  <c r="L43" i="4"/>
  <c r="CE43" i="4" s="1"/>
  <c r="G43" i="4"/>
  <c r="CF43" i="4" s="1"/>
  <c r="B43" i="4"/>
  <c r="CA42" i="4"/>
  <c r="BX42" i="4"/>
  <c r="BU42" i="4"/>
  <c r="BM42" i="4"/>
  <c r="BJ42" i="4"/>
  <c r="BG42" i="4"/>
  <c r="AX42" i="4"/>
  <c r="AW42" i="4"/>
  <c r="AS42" i="4"/>
  <c r="AP42" i="4"/>
  <c r="AM42" i="4"/>
  <c r="AJ42" i="4"/>
  <c r="AG42" i="4"/>
  <c r="AC42" i="4"/>
  <c r="Z42" i="4"/>
  <c r="W42" i="4"/>
  <c r="T42" i="4"/>
  <c r="Q42" i="4"/>
  <c r="L42" i="4"/>
  <c r="CE42" i="4" s="1"/>
  <c r="G42" i="4"/>
  <c r="CF42" i="4" s="1"/>
  <c r="B42" i="4"/>
  <c r="CA41" i="4"/>
  <c r="BX41" i="4"/>
  <c r="BU41" i="4"/>
  <c r="BM41" i="4"/>
  <c r="BJ41" i="4"/>
  <c r="BG41" i="4"/>
  <c r="AX41" i="4"/>
  <c r="AW41" i="4"/>
  <c r="AS41" i="4"/>
  <c r="AP41" i="4"/>
  <c r="AM41" i="4"/>
  <c r="AJ41" i="4"/>
  <c r="AG41" i="4"/>
  <c r="AC41" i="4"/>
  <c r="Z41" i="4"/>
  <c r="W41" i="4"/>
  <c r="T41" i="4"/>
  <c r="Q41" i="4"/>
  <c r="L41" i="4"/>
  <c r="CE41" i="4" s="1"/>
  <c r="G41" i="4"/>
  <c r="CF41" i="4" s="1"/>
  <c r="B41" i="4"/>
  <c r="CA40" i="4"/>
  <c r="BX40" i="4"/>
  <c r="BU40" i="4"/>
  <c r="BM40" i="4"/>
  <c r="BJ40" i="4"/>
  <c r="BG40" i="4"/>
  <c r="AX40" i="4"/>
  <c r="AW40" i="4"/>
  <c r="AS40" i="4"/>
  <c r="AP40" i="4"/>
  <c r="AM40" i="4"/>
  <c r="AJ40" i="4"/>
  <c r="AG40" i="4"/>
  <c r="AC40" i="4"/>
  <c r="Z40" i="4"/>
  <c r="W40" i="4"/>
  <c r="T40" i="4"/>
  <c r="Q40" i="4"/>
  <c r="L40" i="4"/>
  <c r="CE40" i="4" s="1"/>
  <c r="G40" i="4"/>
  <c r="CF40" i="4" s="1"/>
  <c r="B40" i="4"/>
  <c r="CA39" i="4"/>
  <c r="BX39" i="4"/>
  <c r="BU39" i="4"/>
  <c r="BM39" i="4"/>
  <c r="BJ39" i="4"/>
  <c r="BG39" i="4"/>
  <c r="AX39" i="4"/>
  <c r="AW39" i="4"/>
  <c r="AS39" i="4"/>
  <c r="AP39" i="4"/>
  <c r="AM39" i="4"/>
  <c r="AJ39" i="4"/>
  <c r="AG39" i="4"/>
  <c r="AC39" i="4"/>
  <c r="Z39" i="4"/>
  <c r="W39" i="4"/>
  <c r="T39" i="4"/>
  <c r="Q39" i="4"/>
  <c r="L39" i="4"/>
  <c r="CE39" i="4" s="1"/>
  <c r="G39" i="4"/>
  <c r="CF39" i="4" s="1"/>
  <c r="B39" i="4"/>
  <c r="CA38" i="4"/>
  <c r="BX38" i="4"/>
  <c r="BU38" i="4"/>
  <c r="BM38" i="4"/>
  <c r="BJ38" i="4"/>
  <c r="BG38" i="4"/>
  <c r="AX38" i="4"/>
  <c r="AW38" i="4"/>
  <c r="AS38" i="4"/>
  <c r="AP38" i="4"/>
  <c r="AM38" i="4"/>
  <c r="AJ38" i="4"/>
  <c r="AG38" i="4"/>
  <c r="AC38" i="4"/>
  <c r="Z38" i="4"/>
  <c r="W38" i="4"/>
  <c r="T38" i="4"/>
  <c r="Q38" i="4"/>
  <c r="L38" i="4"/>
  <c r="CE38" i="4" s="1"/>
  <c r="CD38" i="4" s="1"/>
  <c r="G38" i="4"/>
  <c r="CF38" i="4" s="1"/>
  <c r="B38" i="4"/>
  <c r="CA37" i="4"/>
  <c r="BX37" i="4"/>
  <c r="BU37" i="4"/>
  <c r="BM37" i="4"/>
  <c r="BJ37" i="4"/>
  <c r="BG37" i="4"/>
  <c r="AX37" i="4"/>
  <c r="AW37" i="4"/>
  <c r="AS37" i="4"/>
  <c r="AP37" i="4"/>
  <c r="AM37" i="4"/>
  <c r="AJ37" i="4"/>
  <c r="AG37" i="4"/>
  <c r="AC37" i="4"/>
  <c r="Z37" i="4"/>
  <c r="W37" i="4"/>
  <c r="T37" i="4"/>
  <c r="Q37" i="4"/>
  <c r="L37" i="4"/>
  <c r="CE37" i="4" s="1"/>
  <c r="G37" i="4"/>
  <c r="CF37" i="4" s="1"/>
  <c r="B37" i="4"/>
  <c r="CA36" i="4"/>
  <c r="BX36" i="4"/>
  <c r="BU36" i="4"/>
  <c r="BM36" i="4"/>
  <c r="BJ36" i="4"/>
  <c r="BG36" i="4"/>
  <c r="AX36" i="4"/>
  <c r="AW36" i="4"/>
  <c r="AS36" i="4"/>
  <c r="AP36" i="4"/>
  <c r="AM36" i="4"/>
  <c r="AJ36" i="4"/>
  <c r="AG36" i="4"/>
  <c r="AC36" i="4"/>
  <c r="Z36" i="4"/>
  <c r="W36" i="4"/>
  <c r="T36" i="4"/>
  <c r="Q36" i="4"/>
  <c r="L36" i="4"/>
  <c r="CE36" i="4" s="1"/>
  <c r="G36" i="4"/>
  <c r="CF36" i="4" s="1"/>
  <c r="B36" i="4"/>
  <c r="CA35" i="4"/>
  <c r="BX35" i="4"/>
  <c r="BU35" i="4"/>
  <c r="BM35" i="4"/>
  <c r="BJ35" i="4"/>
  <c r="BG35" i="4"/>
  <c r="AX35" i="4"/>
  <c r="AW35" i="4"/>
  <c r="AS35" i="4"/>
  <c r="AP35" i="4"/>
  <c r="AM35" i="4"/>
  <c r="AJ35" i="4"/>
  <c r="AG35" i="4"/>
  <c r="AC35" i="4"/>
  <c r="Z35" i="4"/>
  <c r="W35" i="4"/>
  <c r="T35" i="4"/>
  <c r="Q35" i="4"/>
  <c r="L35" i="4"/>
  <c r="CE35" i="4" s="1"/>
  <c r="CD35" i="4" s="1"/>
  <c r="G35" i="4"/>
  <c r="CF35" i="4" s="1"/>
  <c r="B35" i="4"/>
  <c r="CA34" i="4"/>
  <c r="BX34" i="4"/>
  <c r="BU34" i="4"/>
  <c r="BM34" i="4"/>
  <c r="BJ34" i="4"/>
  <c r="BG34" i="4"/>
  <c r="AX34" i="4"/>
  <c r="AW34" i="4"/>
  <c r="AS34" i="4"/>
  <c r="AP34" i="4"/>
  <c r="AM34" i="4"/>
  <c r="AJ34" i="4"/>
  <c r="AG34" i="4"/>
  <c r="AC34" i="4"/>
  <c r="Z34" i="4"/>
  <c r="W34" i="4"/>
  <c r="T34" i="4"/>
  <c r="Q34" i="4"/>
  <c r="L34" i="4"/>
  <c r="CE34" i="4" s="1"/>
  <c r="G34" i="4"/>
  <c r="CF34" i="4" s="1"/>
  <c r="B34" i="4"/>
  <c r="CA33" i="4"/>
  <c r="BX33" i="4"/>
  <c r="BU33" i="4"/>
  <c r="BM33" i="4"/>
  <c r="BJ33" i="4"/>
  <c r="BG33" i="4"/>
  <c r="AX33" i="4"/>
  <c r="AV33" i="4" s="1"/>
  <c r="AW33" i="4"/>
  <c r="AS33" i="4"/>
  <c r="AP33" i="4"/>
  <c r="AM33" i="4"/>
  <c r="AJ33" i="4"/>
  <c r="AG33" i="4"/>
  <c r="AC33" i="4"/>
  <c r="Z33" i="4"/>
  <c r="W33" i="4"/>
  <c r="T33" i="4"/>
  <c r="Q33" i="4"/>
  <c r="L33" i="4"/>
  <c r="CE33" i="4" s="1"/>
  <c r="G33" i="4"/>
  <c r="CF33" i="4" s="1"/>
  <c r="B33" i="4"/>
  <c r="CA32" i="4"/>
  <c r="BX32" i="4"/>
  <c r="BU32" i="4"/>
  <c r="BM32" i="4"/>
  <c r="BJ32" i="4"/>
  <c r="BG32" i="4"/>
  <c r="AX32" i="4"/>
  <c r="AV32" i="4" s="1"/>
  <c r="AW32" i="4"/>
  <c r="AS32" i="4"/>
  <c r="AP32" i="4"/>
  <c r="AM32" i="4"/>
  <c r="AJ32" i="4"/>
  <c r="AG32" i="4"/>
  <c r="AC32" i="4"/>
  <c r="Z32" i="4"/>
  <c r="W32" i="4"/>
  <c r="T32" i="4"/>
  <c r="Q32" i="4"/>
  <c r="L32" i="4"/>
  <c r="CE32" i="4" s="1"/>
  <c r="CD32" i="4" s="1"/>
  <c r="G32" i="4"/>
  <c r="CF32" i="4" s="1"/>
  <c r="B32" i="4"/>
  <c r="CA31" i="4"/>
  <c r="BX31" i="4"/>
  <c r="BU31" i="4"/>
  <c r="BP31" i="4"/>
  <c r="BJ31" i="4"/>
  <c r="BG31" i="4"/>
  <c r="AX31" i="4"/>
  <c r="AW31" i="4"/>
  <c r="AS31" i="4"/>
  <c r="AP31" i="4"/>
  <c r="AM31" i="4"/>
  <c r="AJ31" i="4"/>
  <c r="AG31" i="4"/>
  <c r="AC31" i="4"/>
  <c r="Z31" i="4"/>
  <c r="W31" i="4"/>
  <c r="T31" i="4"/>
  <c r="Q31" i="4"/>
  <c r="P31" i="4"/>
  <c r="G31" i="4"/>
  <c r="CF31" i="4" s="1"/>
  <c r="B31" i="4"/>
  <c r="CA30" i="4"/>
  <c r="BX30" i="4"/>
  <c r="BU30" i="4"/>
  <c r="BM30" i="4"/>
  <c r="BJ30" i="4"/>
  <c r="BG30" i="4"/>
  <c r="AX30" i="4"/>
  <c r="AW30" i="4"/>
  <c r="AS30" i="4"/>
  <c r="AP30" i="4"/>
  <c r="AM30" i="4"/>
  <c r="AJ30" i="4"/>
  <c r="AG30" i="4"/>
  <c r="AC30" i="4"/>
  <c r="Z30" i="4"/>
  <c r="W30" i="4"/>
  <c r="T30" i="4"/>
  <c r="Q30" i="4"/>
  <c r="L30" i="4"/>
  <c r="CE30" i="4" s="1"/>
  <c r="G30" i="4"/>
  <c r="CF30" i="4" s="1"/>
  <c r="B30" i="4"/>
  <c r="CA29" i="4"/>
  <c r="BX29" i="4"/>
  <c r="BU29" i="4"/>
  <c r="BM29" i="4"/>
  <c r="BJ29" i="4"/>
  <c r="BG29" i="4"/>
  <c r="AX29" i="4"/>
  <c r="AV29" i="4" s="1"/>
  <c r="AW29" i="4"/>
  <c r="AS29" i="4"/>
  <c r="AP29" i="4"/>
  <c r="AM29" i="4"/>
  <c r="AJ29" i="4"/>
  <c r="AG29" i="4"/>
  <c r="AC29" i="4"/>
  <c r="Z29" i="4"/>
  <c r="W29" i="4"/>
  <c r="T29" i="4"/>
  <c r="Q29" i="4"/>
  <c r="L29" i="4"/>
  <c r="CE29" i="4" s="1"/>
  <c r="G29" i="4"/>
  <c r="CF29" i="4" s="1"/>
  <c r="B29" i="4"/>
  <c r="CA28" i="4"/>
  <c r="BX28" i="4"/>
  <c r="BU28" i="4"/>
  <c r="BM28" i="4"/>
  <c r="BJ28" i="4"/>
  <c r="BG28" i="4"/>
  <c r="AX28" i="4"/>
  <c r="AV28" i="4" s="1"/>
  <c r="AW28" i="4"/>
  <c r="AS28" i="4"/>
  <c r="AP28" i="4"/>
  <c r="AM28" i="4"/>
  <c r="AJ28" i="4"/>
  <c r="AG28" i="4"/>
  <c r="AC28" i="4"/>
  <c r="Z28" i="4"/>
  <c r="W28" i="4"/>
  <c r="T28" i="4"/>
  <c r="Q28" i="4"/>
  <c r="L28" i="4"/>
  <c r="CE28" i="4" s="1"/>
  <c r="CD28" i="4" s="1"/>
  <c r="G28" i="4"/>
  <c r="CF28" i="4" s="1"/>
  <c r="B28" i="4"/>
  <c r="CA27" i="4"/>
  <c r="BX27" i="4"/>
  <c r="BU27" i="4"/>
  <c r="BM27" i="4"/>
  <c r="BJ27" i="4"/>
  <c r="BG27" i="4"/>
  <c r="AX27" i="4"/>
  <c r="AW27" i="4"/>
  <c r="AS27" i="4"/>
  <c r="AP27" i="4"/>
  <c r="AM27" i="4"/>
  <c r="AJ27" i="4"/>
  <c r="AG27" i="4"/>
  <c r="AC27" i="4"/>
  <c r="Z27" i="4"/>
  <c r="W27" i="4"/>
  <c r="T27" i="4"/>
  <c r="Q27" i="4"/>
  <c r="L27" i="4"/>
  <c r="CE27" i="4" s="1"/>
  <c r="G27" i="4"/>
  <c r="CF27" i="4" s="1"/>
  <c r="B27" i="4"/>
  <c r="CA26" i="4"/>
  <c r="BX26" i="4"/>
  <c r="BU26" i="4"/>
  <c r="BM26" i="4"/>
  <c r="BJ26" i="4"/>
  <c r="BG26" i="4"/>
  <c r="AX26" i="4"/>
  <c r="AW26" i="4"/>
  <c r="AS26" i="4"/>
  <c r="AP26" i="4"/>
  <c r="AM26" i="4"/>
  <c r="AJ26" i="4"/>
  <c r="AG26" i="4"/>
  <c r="AC26" i="4"/>
  <c r="Z26" i="4"/>
  <c r="W26" i="4"/>
  <c r="T26" i="4"/>
  <c r="Q26" i="4"/>
  <c r="L26" i="4"/>
  <c r="CE26" i="4" s="1"/>
  <c r="G26" i="4"/>
  <c r="CF26" i="4" s="1"/>
  <c r="B26" i="4"/>
  <c r="CA25" i="4"/>
  <c r="BX25" i="4"/>
  <c r="BU25" i="4"/>
  <c r="BM25" i="4"/>
  <c r="BJ25" i="4"/>
  <c r="BG25" i="4"/>
  <c r="AX25" i="4"/>
  <c r="AW25" i="4"/>
  <c r="AS25" i="4"/>
  <c r="AP25" i="4"/>
  <c r="AM25" i="4"/>
  <c r="AJ25" i="4"/>
  <c r="AG25" i="4"/>
  <c r="AC25" i="4"/>
  <c r="Z25" i="4"/>
  <c r="W25" i="4"/>
  <c r="T25" i="4"/>
  <c r="Q25" i="4"/>
  <c r="L25" i="4"/>
  <c r="CE25" i="4" s="1"/>
  <c r="CD25" i="4" s="1"/>
  <c r="G25" i="4"/>
  <c r="CF25" i="4" s="1"/>
  <c r="B25" i="4"/>
  <c r="CA24" i="4"/>
  <c r="BX24" i="4"/>
  <c r="BU24" i="4"/>
  <c r="BM24" i="4"/>
  <c r="BJ24" i="4"/>
  <c r="BG24" i="4"/>
  <c r="AX24" i="4"/>
  <c r="AW24" i="4"/>
  <c r="AS24" i="4"/>
  <c r="AP24" i="4"/>
  <c r="AM24" i="4"/>
  <c r="AJ24" i="4"/>
  <c r="AG24" i="4"/>
  <c r="AC24" i="4"/>
  <c r="Z24" i="4"/>
  <c r="W24" i="4"/>
  <c r="T24" i="4"/>
  <c r="Q24" i="4"/>
  <c r="L24" i="4"/>
  <c r="CE24" i="4" s="1"/>
  <c r="G24" i="4"/>
  <c r="CF24" i="4" s="1"/>
  <c r="B24" i="4"/>
  <c r="CE23" i="4"/>
  <c r="CA23" i="4"/>
  <c r="BX23" i="4"/>
  <c r="BU23" i="4"/>
  <c r="BM23" i="4"/>
  <c r="BJ23" i="4"/>
  <c r="BG23" i="4"/>
  <c r="AX23" i="4"/>
  <c r="AW23" i="4"/>
  <c r="AS23" i="4"/>
  <c r="AP23" i="4"/>
  <c r="AM23" i="4"/>
  <c r="AJ23" i="4"/>
  <c r="AG23" i="4"/>
  <c r="AC23" i="4"/>
  <c r="Z23" i="4"/>
  <c r="W23" i="4"/>
  <c r="T23" i="4"/>
  <c r="Q23" i="4"/>
  <c r="L23" i="4"/>
  <c r="G23" i="4"/>
  <c r="CF23" i="4" s="1"/>
  <c r="B23" i="4"/>
  <c r="CA22" i="4"/>
  <c r="BX22" i="4"/>
  <c r="BU22" i="4"/>
  <c r="BM22" i="4"/>
  <c r="BJ22" i="4"/>
  <c r="BG22" i="4"/>
  <c r="AX22" i="4"/>
  <c r="AV22" i="4" s="1"/>
  <c r="AW22" i="4"/>
  <c r="AS22" i="4"/>
  <c r="AP22" i="4"/>
  <c r="AM22" i="4"/>
  <c r="AJ22" i="4"/>
  <c r="AG22" i="4"/>
  <c r="AC22" i="4"/>
  <c r="Z22" i="4"/>
  <c r="W22" i="4"/>
  <c r="T22" i="4"/>
  <c r="Q22" i="4"/>
  <c r="L22" i="4"/>
  <c r="CE22" i="4" s="1"/>
  <c r="CD22" i="4" s="1"/>
  <c r="G22" i="4"/>
  <c r="CF22" i="4" s="1"/>
  <c r="B22" i="4"/>
  <c r="CA21" i="4"/>
  <c r="BX21" i="4"/>
  <c r="BU21" i="4"/>
  <c r="BM21" i="4"/>
  <c r="BJ21" i="4"/>
  <c r="BG21" i="4"/>
  <c r="AX21" i="4"/>
  <c r="AW21" i="4"/>
  <c r="AS21" i="4"/>
  <c r="AP21" i="4"/>
  <c r="AM21" i="4"/>
  <c r="AJ21" i="4"/>
  <c r="AG21" i="4"/>
  <c r="AC21" i="4"/>
  <c r="Z21" i="4"/>
  <c r="W21" i="4"/>
  <c r="T21" i="4"/>
  <c r="Q21" i="4"/>
  <c r="L21" i="4"/>
  <c r="CE21" i="4" s="1"/>
  <c r="G21" i="4"/>
  <c r="CF21" i="4" s="1"/>
  <c r="B21" i="4"/>
  <c r="CA20" i="4"/>
  <c r="BX20" i="4"/>
  <c r="BU20" i="4"/>
  <c r="BM20" i="4"/>
  <c r="BJ20" i="4"/>
  <c r="BG20" i="4"/>
  <c r="AX20" i="4"/>
  <c r="AW20" i="4"/>
  <c r="AS20" i="4"/>
  <c r="AP20" i="4"/>
  <c r="AM20" i="4"/>
  <c r="AJ20" i="4"/>
  <c r="AG20" i="4"/>
  <c r="AC20" i="4"/>
  <c r="Z20" i="4"/>
  <c r="W20" i="4"/>
  <c r="T20" i="4"/>
  <c r="Q20" i="4"/>
  <c r="L20" i="4"/>
  <c r="CE20" i="4" s="1"/>
  <c r="G20" i="4"/>
  <c r="CF20" i="4" s="1"/>
  <c r="B20" i="4"/>
  <c r="CA19" i="4"/>
  <c r="BX19" i="4"/>
  <c r="BU19" i="4"/>
  <c r="BM19" i="4"/>
  <c r="BJ19" i="4"/>
  <c r="BG19" i="4"/>
  <c r="AX19" i="4"/>
  <c r="AW19" i="4"/>
  <c r="AS19" i="4"/>
  <c r="AP19" i="4"/>
  <c r="AM19" i="4"/>
  <c r="AJ19" i="4"/>
  <c r="AG19" i="4"/>
  <c r="AC19" i="4"/>
  <c r="Z19" i="4"/>
  <c r="W19" i="4"/>
  <c r="T19" i="4"/>
  <c r="Q19" i="4"/>
  <c r="L19" i="4"/>
  <c r="CE19" i="4" s="1"/>
  <c r="G19" i="4"/>
  <c r="CF19" i="4" s="1"/>
  <c r="B19" i="4"/>
  <c r="CA18" i="4"/>
  <c r="BX18" i="4"/>
  <c r="BU18" i="4"/>
  <c r="BM18" i="4"/>
  <c r="BJ18" i="4"/>
  <c r="BG18" i="4"/>
  <c r="AX18" i="4"/>
  <c r="AV18" i="4" s="1"/>
  <c r="AW18" i="4"/>
  <c r="AS18" i="4"/>
  <c r="AP18" i="4"/>
  <c r="AM18" i="4"/>
  <c r="AJ18" i="4"/>
  <c r="AG18" i="4"/>
  <c r="AC18" i="4"/>
  <c r="Z18" i="4"/>
  <c r="W18" i="4"/>
  <c r="T18" i="4"/>
  <c r="Q18" i="4"/>
  <c r="L18" i="4"/>
  <c r="CE18" i="4" s="1"/>
  <c r="CD18" i="4" s="1"/>
  <c r="G18" i="4"/>
  <c r="CF18" i="4" s="1"/>
  <c r="B18" i="4"/>
  <c r="CA17" i="4"/>
  <c r="BX17" i="4"/>
  <c r="BU17" i="4"/>
  <c r="BM17" i="4"/>
  <c r="BJ17" i="4"/>
  <c r="BG17" i="4"/>
  <c r="AX17" i="4"/>
  <c r="AW17" i="4"/>
  <c r="AS17" i="4"/>
  <c r="AP17" i="4"/>
  <c r="AM17" i="4"/>
  <c r="AJ17" i="4"/>
  <c r="AG17" i="4"/>
  <c r="AC17" i="4"/>
  <c r="Z17" i="4"/>
  <c r="W17" i="4"/>
  <c r="T17" i="4"/>
  <c r="Q17" i="4"/>
  <c r="L17" i="4"/>
  <c r="CE17" i="4" s="1"/>
  <c r="G17" i="4"/>
  <c r="CF17" i="4" s="1"/>
  <c r="B17" i="4"/>
  <c r="CA16" i="4"/>
  <c r="BX16" i="4"/>
  <c r="BU16" i="4"/>
  <c r="BM16" i="4"/>
  <c r="BJ16" i="4"/>
  <c r="BG16" i="4"/>
  <c r="AX16" i="4"/>
  <c r="AW16" i="4"/>
  <c r="AS16" i="4"/>
  <c r="AP16" i="4"/>
  <c r="AM16" i="4"/>
  <c r="AJ16" i="4"/>
  <c r="AG16" i="4"/>
  <c r="AC16" i="4"/>
  <c r="Z16" i="4"/>
  <c r="W16" i="4"/>
  <c r="T16" i="4"/>
  <c r="Q16" i="4"/>
  <c r="L16" i="4"/>
  <c r="CE16" i="4" s="1"/>
  <c r="G16" i="4"/>
  <c r="CF16" i="4" s="1"/>
  <c r="B16" i="4"/>
  <c r="CA15" i="4"/>
  <c r="BX15" i="4"/>
  <c r="BU15" i="4"/>
  <c r="BM15" i="4"/>
  <c r="BJ15" i="4"/>
  <c r="BG15" i="4"/>
  <c r="AX15" i="4"/>
  <c r="AW15" i="4"/>
  <c r="AS15" i="4"/>
  <c r="AP15" i="4"/>
  <c r="AM15" i="4"/>
  <c r="AJ15" i="4"/>
  <c r="AG15" i="4"/>
  <c r="AC15" i="4"/>
  <c r="Z15" i="4"/>
  <c r="W15" i="4"/>
  <c r="T15" i="4"/>
  <c r="Q15" i="4"/>
  <c r="L15" i="4"/>
  <c r="CE15" i="4" s="1"/>
  <c r="G15" i="4"/>
  <c r="CF15" i="4" s="1"/>
  <c r="B15" i="4"/>
  <c r="CA14" i="4"/>
  <c r="BX14" i="4"/>
  <c r="BU14" i="4"/>
  <c r="BM14" i="4"/>
  <c r="BJ14" i="4"/>
  <c r="BG14" i="4"/>
  <c r="AX14" i="4"/>
  <c r="AW14" i="4"/>
  <c r="AS14" i="4"/>
  <c r="AP14" i="4"/>
  <c r="AM14" i="4"/>
  <c r="AJ14" i="4"/>
  <c r="AG14" i="4"/>
  <c r="AC14" i="4"/>
  <c r="Z14" i="4"/>
  <c r="W14" i="4"/>
  <c r="T14" i="4"/>
  <c r="Q14" i="4"/>
  <c r="L14" i="4"/>
  <c r="CE14" i="4" s="1"/>
  <c r="G14" i="4"/>
  <c r="CF14" i="4" s="1"/>
  <c r="B14" i="4"/>
  <c r="CA13" i="4"/>
  <c r="BX13" i="4"/>
  <c r="BU13" i="4"/>
  <c r="BM13" i="4"/>
  <c r="BJ13" i="4"/>
  <c r="BG13" i="4"/>
  <c r="AX13" i="4"/>
  <c r="AW13" i="4"/>
  <c r="AS13" i="4"/>
  <c r="AP13" i="4"/>
  <c r="AM13" i="4"/>
  <c r="AJ13" i="4"/>
  <c r="AG13" i="4"/>
  <c r="AC13" i="4"/>
  <c r="Z13" i="4"/>
  <c r="W13" i="4"/>
  <c r="T13" i="4"/>
  <c r="Q13" i="4"/>
  <c r="L13" i="4"/>
  <c r="CE13" i="4" s="1"/>
  <c r="G13" i="4"/>
  <c r="CF13" i="4" s="1"/>
  <c r="B13" i="4"/>
  <c r="CA12" i="4"/>
  <c r="BX12" i="4"/>
  <c r="BU12" i="4"/>
  <c r="BM12" i="4"/>
  <c r="BJ12" i="4"/>
  <c r="BG12" i="4"/>
  <c r="AX12" i="4"/>
  <c r="AV12" i="4" s="1"/>
  <c r="AW12" i="4"/>
  <c r="AS12" i="4"/>
  <c r="AP12" i="4"/>
  <c r="AM12" i="4"/>
  <c r="AJ12" i="4"/>
  <c r="AG12" i="4"/>
  <c r="AC12" i="4"/>
  <c r="Z12" i="4"/>
  <c r="W12" i="4"/>
  <c r="T12" i="4"/>
  <c r="Q12" i="4"/>
  <c r="L12" i="4"/>
  <c r="CE12" i="4" s="1"/>
  <c r="G12" i="4"/>
  <c r="CF12" i="4" s="1"/>
  <c r="B12" i="4"/>
  <c r="CA11" i="4"/>
  <c r="BX11" i="4"/>
  <c r="BU11" i="4"/>
  <c r="BM11" i="4"/>
  <c r="BJ11" i="4"/>
  <c r="BG11" i="4"/>
  <c r="AX11" i="4"/>
  <c r="AW11" i="4"/>
  <c r="AS11" i="4"/>
  <c r="AP11" i="4"/>
  <c r="AM11" i="4"/>
  <c r="AJ11" i="4"/>
  <c r="AG11" i="4"/>
  <c r="AC11" i="4"/>
  <c r="Z11" i="4"/>
  <c r="W11" i="4"/>
  <c r="T11" i="4"/>
  <c r="Q11" i="4"/>
  <c r="L11" i="4"/>
  <c r="CE11" i="4" s="1"/>
  <c r="G11" i="4"/>
  <c r="CF11" i="4" s="1"/>
  <c r="B11" i="4"/>
  <c r="CA10" i="4"/>
  <c r="BX10" i="4"/>
  <c r="BU10" i="4"/>
  <c r="BM10" i="4"/>
  <c r="BJ10" i="4"/>
  <c r="BG10" i="4"/>
  <c r="AX10" i="4"/>
  <c r="AW10" i="4"/>
  <c r="AS10" i="4"/>
  <c r="AP10" i="4"/>
  <c r="AM10" i="4"/>
  <c r="AJ10" i="4"/>
  <c r="AG10" i="4"/>
  <c r="AC10" i="4"/>
  <c r="Z10" i="4"/>
  <c r="W10" i="4"/>
  <c r="T10" i="4"/>
  <c r="Q10" i="4"/>
  <c r="L10" i="4"/>
  <c r="CE10" i="4" s="1"/>
  <c r="G10" i="4"/>
  <c r="CF10" i="4" s="1"/>
  <c r="B10" i="4"/>
  <c r="CC96" i="3"/>
  <c r="CB96" i="3"/>
  <c r="BZ96" i="3"/>
  <c r="BY96" i="3"/>
  <c r="BW96" i="3"/>
  <c r="BV96" i="3"/>
  <c r="BT96" i="3"/>
  <c r="BS96" i="3"/>
  <c r="BQ96" i="3"/>
  <c r="BO96" i="3"/>
  <c r="BL96" i="3"/>
  <c r="BK96" i="3"/>
  <c r="BI96" i="3"/>
  <c r="BH96" i="3"/>
  <c r="BF96" i="3"/>
  <c r="BE96" i="3"/>
  <c r="BD96" i="3"/>
  <c r="BC96" i="3"/>
  <c r="BB96" i="3"/>
  <c r="BA96" i="3"/>
  <c r="AZ96" i="3"/>
  <c r="AY96" i="3"/>
  <c r="AU96" i="3"/>
  <c r="AT96" i="3"/>
  <c r="AR96" i="3"/>
  <c r="AO96" i="3"/>
  <c r="AN96" i="3"/>
  <c r="AL96" i="3"/>
  <c r="AK96" i="3"/>
  <c r="AI96" i="3"/>
  <c r="AF96" i="3"/>
  <c r="AE96" i="3"/>
  <c r="AD96" i="3"/>
  <c r="AC96" i="3" s="1"/>
  <c r="AB96" i="3"/>
  <c r="Y96" i="3"/>
  <c r="X96" i="3"/>
  <c r="V96" i="3"/>
  <c r="U96" i="3"/>
  <c r="T96" i="3" s="1"/>
  <c r="S96" i="3"/>
  <c r="R96" i="3"/>
  <c r="O96" i="3"/>
  <c r="N96" i="3"/>
  <c r="M96" i="3"/>
  <c r="K96" i="3"/>
  <c r="J96" i="3"/>
  <c r="I96" i="3"/>
  <c r="H96" i="3"/>
  <c r="F96" i="3"/>
  <c r="E96" i="3"/>
  <c r="D96" i="3"/>
  <c r="C96" i="3"/>
  <c r="CA95" i="3"/>
  <c r="BX95" i="3"/>
  <c r="BU95" i="3"/>
  <c r="BR95" i="3"/>
  <c r="BM95" i="3"/>
  <c r="BJ95" i="3"/>
  <c r="BG95" i="3"/>
  <c r="AX95" i="3"/>
  <c r="AW95" i="3"/>
  <c r="AS95" i="3"/>
  <c r="AP95" i="3"/>
  <c r="AM95" i="3"/>
  <c r="AJ95" i="3"/>
  <c r="AG95" i="3"/>
  <c r="AC95" i="3"/>
  <c r="Z95" i="3"/>
  <c r="W95" i="3"/>
  <c r="T95" i="3"/>
  <c r="Q95" i="3"/>
  <c r="L95" i="3"/>
  <c r="CE95" i="3" s="1"/>
  <c r="G95" i="3"/>
  <c r="CF95" i="3" s="1"/>
  <c r="B95" i="3"/>
  <c r="CA94" i="3"/>
  <c r="BX94" i="3"/>
  <c r="BU94" i="3"/>
  <c r="BM94" i="3"/>
  <c r="BJ94" i="3"/>
  <c r="BG94" i="3"/>
  <c r="AX94" i="3"/>
  <c r="AW94" i="3"/>
  <c r="AV94" i="3" s="1"/>
  <c r="AS94" i="3"/>
  <c r="AP94" i="3"/>
  <c r="AM94" i="3"/>
  <c r="AJ94" i="3"/>
  <c r="AG94" i="3"/>
  <c r="AC94" i="3"/>
  <c r="Z94" i="3"/>
  <c r="W94" i="3"/>
  <c r="T94" i="3"/>
  <c r="Q94" i="3"/>
  <c r="L94" i="3"/>
  <c r="CE94" i="3" s="1"/>
  <c r="G94" i="3"/>
  <c r="CF94" i="3" s="1"/>
  <c r="B94" i="3"/>
  <c r="CA93" i="3"/>
  <c r="BX93" i="3"/>
  <c r="BU93" i="3"/>
  <c r="BM93" i="3"/>
  <c r="BJ93" i="3"/>
  <c r="BG93" i="3"/>
  <c r="AX93" i="3"/>
  <c r="AW93" i="3"/>
  <c r="AS93" i="3"/>
  <c r="AP93" i="3"/>
  <c r="AM93" i="3"/>
  <c r="AJ93" i="3"/>
  <c r="AG93" i="3"/>
  <c r="AC93" i="3"/>
  <c r="Z93" i="3"/>
  <c r="W93" i="3"/>
  <c r="T93" i="3"/>
  <c r="Q93" i="3"/>
  <c r="L93" i="3"/>
  <c r="CE93" i="3" s="1"/>
  <c r="G93" i="3"/>
  <c r="CF93" i="3" s="1"/>
  <c r="B93" i="3"/>
  <c r="CA92" i="3"/>
  <c r="BX92" i="3"/>
  <c r="BU92" i="3"/>
  <c r="BM92" i="3"/>
  <c r="BJ92" i="3"/>
  <c r="BG92" i="3"/>
  <c r="AX92" i="3"/>
  <c r="AW92" i="3"/>
  <c r="AS92" i="3"/>
  <c r="AP92" i="3"/>
  <c r="AM92" i="3"/>
  <c r="AJ92" i="3"/>
  <c r="AG92" i="3"/>
  <c r="AC92" i="3"/>
  <c r="Z92" i="3"/>
  <c r="W92" i="3"/>
  <c r="T92" i="3"/>
  <c r="Q92" i="3"/>
  <c r="L92" i="3"/>
  <c r="CE92" i="3" s="1"/>
  <c r="CD92" i="3" s="1"/>
  <c r="G92" i="3"/>
  <c r="CF92" i="3" s="1"/>
  <c r="B92" i="3"/>
  <c r="CA91" i="3"/>
  <c r="BX91" i="3"/>
  <c r="BU91" i="3"/>
  <c r="BM91" i="3"/>
  <c r="BJ91" i="3"/>
  <c r="BG91" i="3"/>
  <c r="AX91" i="3"/>
  <c r="AW91" i="3"/>
  <c r="AS91" i="3"/>
  <c r="AP91" i="3"/>
  <c r="AM91" i="3"/>
  <c r="AJ91" i="3"/>
  <c r="AG91" i="3"/>
  <c r="AC91" i="3"/>
  <c r="Z91" i="3"/>
  <c r="W91" i="3"/>
  <c r="T91" i="3"/>
  <c r="Q91" i="3"/>
  <c r="L91" i="3"/>
  <c r="CE91" i="3" s="1"/>
  <c r="G91" i="3"/>
  <c r="CF91" i="3" s="1"/>
  <c r="B91" i="3"/>
  <c r="CA90" i="3"/>
  <c r="BX90" i="3"/>
  <c r="BU90" i="3"/>
  <c r="BM90" i="3"/>
  <c r="BJ90" i="3"/>
  <c r="BG90" i="3"/>
  <c r="AX90" i="3"/>
  <c r="AW90" i="3"/>
  <c r="AV90" i="3" s="1"/>
  <c r="AS90" i="3"/>
  <c r="AP90" i="3"/>
  <c r="AM90" i="3"/>
  <c r="AJ90" i="3"/>
  <c r="AG90" i="3"/>
  <c r="AC90" i="3"/>
  <c r="Z90" i="3"/>
  <c r="W90" i="3"/>
  <c r="T90" i="3"/>
  <c r="Q90" i="3"/>
  <c r="L90" i="3"/>
  <c r="CE90" i="3" s="1"/>
  <c r="G90" i="3"/>
  <c r="CF90" i="3" s="1"/>
  <c r="B90" i="3"/>
  <c r="CA89" i="3"/>
  <c r="BX89" i="3"/>
  <c r="BU89" i="3"/>
  <c r="BM89" i="3"/>
  <c r="BJ89" i="3"/>
  <c r="BG89" i="3"/>
  <c r="AX89" i="3"/>
  <c r="AW89" i="3"/>
  <c r="AS89" i="3"/>
  <c r="AP89" i="3"/>
  <c r="AM89" i="3"/>
  <c r="AJ89" i="3"/>
  <c r="AG89" i="3"/>
  <c r="AC89" i="3"/>
  <c r="Z89" i="3"/>
  <c r="W89" i="3"/>
  <c r="T89" i="3"/>
  <c r="Q89" i="3"/>
  <c r="L89" i="3"/>
  <c r="CE89" i="3" s="1"/>
  <c r="G89" i="3"/>
  <c r="CF89" i="3" s="1"/>
  <c r="B89" i="3"/>
  <c r="CA88" i="3"/>
  <c r="BX88" i="3"/>
  <c r="BU88" i="3"/>
  <c r="BM88" i="3"/>
  <c r="BJ88" i="3"/>
  <c r="BG88" i="3"/>
  <c r="AX88" i="3"/>
  <c r="AW88" i="3"/>
  <c r="AS88" i="3"/>
  <c r="AP88" i="3"/>
  <c r="AM88" i="3"/>
  <c r="AJ88" i="3"/>
  <c r="AG88" i="3"/>
  <c r="AC88" i="3"/>
  <c r="Z88" i="3"/>
  <c r="W88" i="3"/>
  <c r="T88" i="3"/>
  <c r="Q88" i="3"/>
  <c r="L88" i="3"/>
  <c r="CE88" i="3" s="1"/>
  <c r="G88" i="3"/>
  <c r="CF88" i="3" s="1"/>
  <c r="B88" i="3"/>
  <c r="CA87" i="3"/>
  <c r="BX87" i="3"/>
  <c r="BU87" i="3"/>
  <c r="BR87" i="3"/>
  <c r="BM87" i="3"/>
  <c r="BJ87" i="3"/>
  <c r="BG87" i="3"/>
  <c r="AX87" i="3"/>
  <c r="AW87" i="3"/>
  <c r="AS87" i="3"/>
  <c r="AP87" i="3"/>
  <c r="AM87" i="3"/>
  <c r="AJ87" i="3"/>
  <c r="AG87" i="3"/>
  <c r="AC87" i="3"/>
  <c r="Z87" i="3"/>
  <c r="W87" i="3"/>
  <c r="T87" i="3"/>
  <c r="Q87" i="3"/>
  <c r="L87" i="3"/>
  <c r="CE87" i="3" s="1"/>
  <c r="G87" i="3"/>
  <c r="CF87" i="3" s="1"/>
  <c r="B87" i="3"/>
  <c r="CA86" i="3"/>
  <c r="BX86" i="3"/>
  <c r="BU86" i="3"/>
  <c r="BM86" i="3"/>
  <c r="BJ86" i="3"/>
  <c r="BG86" i="3"/>
  <c r="AX86" i="3"/>
  <c r="AW86" i="3"/>
  <c r="AS86" i="3"/>
  <c r="AP86" i="3"/>
  <c r="AM86" i="3"/>
  <c r="AJ86" i="3"/>
  <c r="AG86" i="3"/>
  <c r="AC86" i="3"/>
  <c r="Z86" i="3"/>
  <c r="W86" i="3"/>
  <c r="T86" i="3"/>
  <c r="Q86" i="3"/>
  <c r="L86" i="3"/>
  <c r="CE86" i="3" s="1"/>
  <c r="G86" i="3"/>
  <c r="CF86" i="3" s="1"/>
  <c r="B86" i="3"/>
  <c r="CA85" i="3"/>
  <c r="BX85" i="3"/>
  <c r="BU85" i="3"/>
  <c r="BM85" i="3"/>
  <c r="BJ85" i="3"/>
  <c r="BG85" i="3"/>
  <c r="AX85" i="3"/>
  <c r="AW85" i="3"/>
  <c r="AS85" i="3"/>
  <c r="AP85" i="3"/>
  <c r="AM85" i="3"/>
  <c r="AJ85" i="3"/>
  <c r="AG85" i="3"/>
  <c r="AC85" i="3"/>
  <c r="Z85" i="3"/>
  <c r="W85" i="3"/>
  <c r="T85" i="3"/>
  <c r="Q85" i="3"/>
  <c r="L85" i="3"/>
  <c r="CE85" i="3" s="1"/>
  <c r="G85" i="3"/>
  <c r="CF85" i="3" s="1"/>
  <c r="B85" i="3"/>
  <c r="CA84" i="3"/>
  <c r="BX84" i="3"/>
  <c r="BU84" i="3"/>
  <c r="BM84" i="3"/>
  <c r="BJ84" i="3"/>
  <c r="BG84" i="3"/>
  <c r="AX84" i="3"/>
  <c r="AW84" i="3"/>
  <c r="AS84" i="3"/>
  <c r="AP84" i="3"/>
  <c r="AM84" i="3"/>
  <c r="AJ84" i="3"/>
  <c r="AG84" i="3"/>
  <c r="AC84" i="3"/>
  <c r="Z84" i="3"/>
  <c r="W84" i="3"/>
  <c r="T84" i="3"/>
  <c r="Q84" i="3"/>
  <c r="L84" i="3"/>
  <c r="CE84" i="3" s="1"/>
  <c r="G84" i="3"/>
  <c r="CF84" i="3" s="1"/>
  <c r="B84" i="3"/>
  <c r="CA83" i="3"/>
  <c r="BX83" i="3"/>
  <c r="BU83" i="3"/>
  <c r="BM83" i="3"/>
  <c r="BJ83" i="3"/>
  <c r="BG83" i="3"/>
  <c r="AX83" i="3"/>
  <c r="AW83" i="3"/>
  <c r="AS83" i="3"/>
  <c r="AP83" i="3"/>
  <c r="AM83" i="3"/>
  <c r="AJ83" i="3"/>
  <c r="AG83" i="3"/>
  <c r="AC83" i="3"/>
  <c r="Z83" i="3"/>
  <c r="W83" i="3"/>
  <c r="T83" i="3"/>
  <c r="Q83" i="3"/>
  <c r="L83" i="3"/>
  <c r="CE83" i="3" s="1"/>
  <c r="G83" i="3"/>
  <c r="CF83" i="3" s="1"/>
  <c r="B83" i="3"/>
  <c r="CA82" i="3"/>
  <c r="BX82" i="3"/>
  <c r="BU82" i="3"/>
  <c r="BM82" i="3"/>
  <c r="BJ82" i="3"/>
  <c r="BG82" i="3"/>
  <c r="AX82" i="3"/>
  <c r="AW82" i="3"/>
  <c r="AS82" i="3"/>
  <c r="AP82" i="3"/>
  <c r="AM82" i="3"/>
  <c r="AJ82" i="3"/>
  <c r="AG82" i="3"/>
  <c r="AC82" i="3"/>
  <c r="Z82" i="3"/>
  <c r="W82" i="3"/>
  <c r="T82" i="3"/>
  <c r="Q82" i="3"/>
  <c r="L82" i="3"/>
  <c r="CE82" i="3" s="1"/>
  <c r="G82" i="3"/>
  <c r="CF82" i="3" s="1"/>
  <c r="B82" i="3"/>
  <c r="CA81" i="3"/>
  <c r="BX81" i="3"/>
  <c r="BU81" i="3"/>
  <c r="BR81" i="3"/>
  <c r="BR96" i="3" s="1"/>
  <c r="BM81" i="3"/>
  <c r="BJ81" i="3"/>
  <c r="BG81" i="3"/>
  <c r="AX81" i="3"/>
  <c r="AW81" i="3"/>
  <c r="AS81" i="3"/>
  <c r="AP81" i="3"/>
  <c r="AM81" i="3"/>
  <c r="AJ81" i="3"/>
  <c r="AG81" i="3"/>
  <c r="AC81" i="3"/>
  <c r="Z81" i="3"/>
  <c r="W81" i="3"/>
  <c r="T81" i="3"/>
  <c r="Q81" i="3"/>
  <c r="L81" i="3"/>
  <c r="G81" i="3"/>
  <c r="CF81" i="3" s="1"/>
  <c r="B81" i="3"/>
  <c r="CA80" i="3"/>
  <c r="BX80" i="3"/>
  <c r="BU80" i="3"/>
  <c r="BM80" i="3"/>
  <c r="BJ80" i="3"/>
  <c r="BG80" i="3"/>
  <c r="AX80" i="3"/>
  <c r="AW80" i="3"/>
  <c r="AS80" i="3"/>
  <c r="AP80" i="3"/>
  <c r="AM80" i="3"/>
  <c r="AJ80" i="3"/>
  <c r="AG80" i="3"/>
  <c r="AC80" i="3"/>
  <c r="Z80" i="3"/>
  <c r="W80" i="3"/>
  <c r="T80" i="3"/>
  <c r="Q80" i="3"/>
  <c r="L80" i="3"/>
  <c r="CE80" i="3" s="1"/>
  <c r="G80" i="3"/>
  <c r="CF80" i="3" s="1"/>
  <c r="B80" i="3"/>
  <c r="CA79" i="3"/>
  <c r="BX79" i="3"/>
  <c r="BU79" i="3"/>
  <c r="BM79" i="3"/>
  <c r="BJ79" i="3"/>
  <c r="BG79" i="3"/>
  <c r="AX79" i="3"/>
  <c r="AW79" i="3"/>
  <c r="AS79" i="3"/>
  <c r="AP79" i="3"/>
  <c r="AM79" i="3"/>
  <c r="AJ79" i="3"/>
  <c r="AG79" i="3"/>
  <c r="AC79" i="3"/>
  <c r="Z79" i="3"/>
  <c r="W79" i="3"/>
  <c r="T79" i="3"/>
  <c r="Q79" i="3"/>
  <c r="L79" i="3"/>
  <c r="CE79" i="3" s="1"/>
  <c r="G79" i="3"/>
  <c r="CF79" i="3" s="1"/>
  <c r="B79" i="3"/>
  <c r="CA78" i="3"/>
  <c r="BX78" i="3"/>
  <c r="BU78" i="3"/>
  <c r="BM78" i="3"/>
  <c r="BJ78" i="3"/>
  <c r="BG78" i="3"/>
  <c r="AX78" i="3"/>
  <c r="AW78" i="3"/>
  <c r="AS78" i="3"/>
  <c r="AP78" i="3"/>
  <c r="AM78" i="3"/>
  <c r="AJ78" i="3"/>
  <c r="AG78" i="3"/>
  <c r="AC78" i="3"/>
  <c r="Z78" i="3"/>
  <c r="W78" i="3"/>
  <c r="T78" i="3"/>
  <c r="Q78" i="3"/>
  <c r="L78" i="3"/>
  <c r="CE78" i="3" s="1"/>
  <c r="G78" i="3"/>
  <c r="CF78" i="3" s="1"/>
  <c r="B78" i="3"/>
  <c r="CA77" i="3"/>
  <c r="BX77" i="3"/>
  <c r="BU77" i="3"/>
  <c r="BM77" i="3"/>
  <c r="BJ77" i="3"/>
  <c r="BG77" i="3"/>
  <c r="AX77" i="3"/>
  <c r="AW77" i="3"/>
  <c r="AS77" i="3"/>
  <c r="AP77" i="3"/>
  <c r="AM77" i="3"/>
  <c r="AJ77" i="3"/>
  <c r="AG77" i="3"/>
  <c r="AC77" i="3"/>
  <c r="Z77" i="3"/>
  <c r="W77" i="3"/>
  <c r="T77" i="3"/>
  <c r="Q77" i="3"/>
  <c r="L77" i="3"/>
  <c r="CE77" i="3" s="1"/>
  <c r="G77" i="3"/>
  <c r="CF77" i="3" s="1"/>
  <c r="B77" i="3"/>
  <c r="CA76" i="3"/>
  <c r="BX76" i="3"/>
  <c r="BU76" i="3"/>
  <c r="BM76" i="3"/>
  <c r="BJ76" i="3"/>
  <c r="BG76" i="3"/>
  <c r="AX76" i="3"/>
  <c r="AW76" i="3"/>
  <c r="AS76" i="3"/>
  <c r="AP76" i="3"/>
  <c r="AM76" i="3"/>
  <c r="AJ76" i="3"/>
  <c r="AG76" i="3"/>
  <c r="AC76" i="3"/>
  <c r="Z76" i="3"/>
  <c r="W76" i="3"/>
  <c r="T76" i="3"/>
  <c r="Q76" i="3"/>
  <c r="L76" i="3"/>
  <c r="CE76" i="3" s="1"/>
  <c r="G76" i="3"/>
  <c r="CF76" i="3" s="1"/>
  <c r="B76" i="3"/>
  <c r="CA75" i="3"/>
  <c r="BX75" i="3"/>
  <c r="BU75" i="3"/>
  <c r="BM75" i="3"/>
  <c r="BJ75" i="3"/>
  <c r="BG75" i="3"/>
  <c r="AX75" i="3"/>
  <c r="AW75" i="3"/>
  <c r="AS75" i="3"/>
  <c r="AP75" i="3"/>
  <c r="AM75" i="3"/>
  <c r="AJ75" i="3"/>
  <c r="AG75" i="3"/>
  <c r="AC75" i="3"/>
  <c r="Z75" i="3"/>
  <c r="W75" i="3"/>
  <c r="T75" i="3"/>
  <c r="Q75" i="3"/>
  <c r="L75" i="3"/>
  <c r="CE75" i="3" s="1"/>
  <c r="G75" i="3"/>
  <c r="CF75" i="3" s="1"/>
  <c r="B75" i="3"/>
  <c r="CA74" i="3"/>
  <c r="BX74" i="3"/>
  <c r="BU74" i="3"/>
  <c r="BM74" i="3"/>
  <c r="BJ74" i="3"/>
  <c r="BG74" i="3"/>
  <c r="AX74" i="3"/>
  <c r="AW74" i="3"/>
  <c r="AS74" i="3"/>
  <c r="AP74" i="3"/>
  <c r="AM74" i="3"/>
  <c r="AJ74" i="3"/>
  <c r="AG74" i="3"/>
  <c r="AC74" i="3"/>
  <c r="Z74" i="3"/>
  <c r="W74" i="3"/>
  <c r="T74" i="3"/>
  <c r="Q74" i="3"/>
  <c r="L74" i="3"/>
  <c r="CE74" i="3" s="1"/>
  <c r="G74" i="3"/>
  <c r="CF74" i="3" s="1"/>
  <c r="B74" i="3"/>
  <c r="CA73" i="3"/>
  <c r="BX73" i="3"/>
  <c r="BU73" i="3"/>
  <c r="BM73" i="3"/>
  <c r="BJ73" i="3"/>
  <c r="BG73" i="3"/>
  <c r="AX73" i="3"/>
  <c r="AW73" i="3"/>
  <c r="AV73" i="3" s="1"/>
  <c r="AS73" i="3"/>
  <c r="AP73" i="3"/>
  <c r="AM73" i="3"/>
  <c r="AJ73" i="3"/>
  <c r="AG73" i="3"/>
  <c r="AC73" i="3"/>
  <c r="Z73" i="3"/>
  <c r="W73" i="3"/>
  <c r="T73" i="3"/>
  <c r="Q73" i="3"/>
  <c r="L73" i="3"/>
  <c r="CE73" i="3" s="1"/>
  <c r="G73" i="3"/>
  <c r="CF73" i="3" s="1"/>
  <c r="B73" i="3"/>
  <c r="CA72" i="3"/>
  <c r="BX72" i="3"/>
  <c r="BU72" i="3"/>
  <c r="BM72" i="3"/>
  <c r="BJ72" i="3"/>
  <c r="BG72" i="3"/>
  <c r="AX72" i="3"/>
  <c r="AW72" i="3"/>
  <c r="AS72" i="3"/>
  <c r="AP72" i="3"/>
  <c r="AM72" i="3"/>
  <c r="AJ72" i="3"/>
  <c r="AG72" i="3"/>
  <c r="AC72" i="3"/>
  <c r="Z72" i="3"/>
  <c r="W72" i="3"/>
  <c r="T72" i="3"/>
  <c r="Q72" i="3"/>
  <c r="L72" i="3"/>
  <c r="CE72" i="3" s="1"/>
  <c r="G72" i="3"/>
  <c r="CF72" i="3" s="1"/>
  <c r="B72" i="3"/>
  <c r="CA71" i="3"/>
  <c r="BX71" i="3"/>
  <c r="BU71" i="3"/>
  <c r="BM71" i="3"/>
  <c r="BJ71" i="3"/>
  <c r="BG71" i="3"/>
  <c r="AX71" i="3"/>
  <c r="AW71" i="3"/>
  <c r="AS71" i="3"/>
  <c r="AP71" i="3"/>
  <c r="AM71" i="3"/>
  <c r="AJ71" i="3"/>
  <c r="AG71" i="3"/>
  <c r="AC71" i="3"/>
  <c r="Z71" i="3"/>
  <c r="W71" i="3"/>
  <c r="T71" i="3"/>
  <c r="Q71" i="3"/>
  <c r="L71" i="3"/>
  <c r="CE71" i="3" s="1"/>
  <c r="G71" i="3"/>
  <c r="CF71" i="3" s="1"/>
  <c r="B71" i="3"/>
  <c r="CA70" i="3"/>
  <c r="BX70" i="3"/>
  <c r="BU70" i="3"/>
  <c r="BM70" i="3"/>
  <c r="BJ70" i="3"/>
  <c r="BG70" i="3"/>
  <c r="AX70" i="3"/>
  <c r="AW70" i="3"/>
  <c r="AS70" i="3"/>
  <c r="AP70" i="3"/>
  <c r="AM70" i="3"/>
  <c r="AJ70" i="3"/>
  <c r="AG70" i="3"/>
  <c r="AC70" i="3"/>
  <c r="Z70" i="3"/>
  <c r="W70" i="3"/>
  <c r="T70" i="3"/>
  <c r="Q70" i="3"/>
  <c r="L70" i="3"/>
  <c r="CE70" i="3" s="1"/>
  <c r="G70" i="3"/>
  <c r="CF70" i="3" s="1"/>
  <c r="B70" i="3"/>
  <c r="CA69" i="3"/>
  <c r="BX69" i="3"/>
  <c r="BU69" i="3"/>
  <c r="BM69" i="3"/>
  <c r="BJ69" i="3"/>
  <c r="BG69" i="3"/>
  <c r="AX69" i="3"/>
  <c r="AV69" i="3" s="1"/>
  <c r="AW69" i="3"/>
  <c r="AS69" i="3"/>
  <c r="AQ69" i="3"/>
  <c r="AQ96" i="3" s="1"/>
  <c r="AP96" i="3" s="1"/>
  <c r="AM69" i="3"/>
  <c r="AJ69" i="3"/>
  <c r="AG69" i="3"/>
  <c r="AC69" i="3"/>
  <c r="AA69" i="3"/>
  <c r="Z69" i="3" s="1"/>
  <c r="W69" i="3"/>
  <c r="T69" i="3"/>
  <c r="Q69" i="3"/>
  <c r="L69" i="3"/>
  <c r="G69" i="3"/>
  <c r="CF69" i="3" s="1"/>
  <c r="B69" i="3"/>
  <c r="CA68" i="3"/>
  <c r="BX68" i="3"/>
  <c r="BU68" i="3"/>
  <c r="BM68" i="3"/>
  <c r="BJ68" i="3"/>
  <c r="BG68" i="3"/>
  <c r="AX68" i="3"/>
  <c r="AW68" i="3"/>
  <c r="AS68" i="3"/>
  <c r="AP68" i="3"/>
  <c r="AM68" i="3"/>
  <c r="AJ68" i="3"/>
  <c r="AG68" i="3"/>
  <c r="AC68" i="3"/>
  <c r="Z68" i="3"/>
  <c r="W68" i="3"/>
  <c r="T68" i="3"/>
  <c r="Q68" i="3"/>
  <c r="L68" i="3"/>
  <c r="CE68" i="3" s="1"/>
  <c r="G68" i="3"/>
  <c r="CF68" i="3" s="1"/>
  <c r="B68" i="3"/>
  <c r="CA67" i="3"/>
  <c r="BX67" i="3"/>
  <c r="BU67" i="3"/>
  <c r="BM67" i="3"/>
  <c r="BJ67" i="3"/>
  <c r="BG67" i="3"/>
  <c r="AX67" i="3"/>
  <c r="AV67" i="3" s="1"/>
  <c r="AW67" i="3"/>
  <c r="AS67" i="3"/>
  <c r="AP67" i="3"/>
  <c r="AM67" i="3"/>
  <c r="AJ67" i="3"/>
  <c r="AG67" i="3"/>
  <c r="AC67" i="3"/>
  <c r="Z67" i="3"/>
  <c r="W67" i="3"/>
  <c r="T67" i="3"/>
  <c r="Q67" i="3"/>
  <c r="L67" i="3"/>
  <c r="CE67" i="3" s="1"/>
  <c r="G67" i="3"/>
  <c r="CF67" i="3" s="1"/>
  <c r="B67" i="3"/>
  <c r="CA66" i="3"/>
  <c r="BX66" i="3"/>
  <c r="BU66" i="3"/>
  <c r="BM66" i="3"/>
  <c r="BJ66" i="3"/>
  <c r="BG66" i="3"/>
  <c r="AX66" i="3"/>
  <c r="AW66" i="3"/>
  <c r="AV66" i="3"/>
  <c r="AS66" i="3"/>
  <c r="AP66" i="3"/>
  <c r="AM66" i="3"/>
  <c r="AJ66" i="3"/>
  <c r="AG66" i="3"/>
  <c r="AC66" i="3"/>
  <c r="Z66" i="3"/>
  <c r="W66" i="3"/>
  <c r="T66" i="3"/>
  <c r="Q66" i="3"/>
  <c r="L66" i="3"/>
  <c r="CE66" i="3" s="1"/>
  <c r="G66" i="3"/>
  <c r="CF66" i="3" s="1"/>
  <c r="B66" i="3"/>
  <c r="CA65" i="3"/>
  <c r="BX65" i="3"/>
  <c r="BU65" i="3"/>
  <c r="BM65" i="3"/>
  <c r="BJ65" i="3"/>
  <c r="BG65" i="3"/>
  <c r="AX65" i="3"/>
  <c r="AW65" i="3"/>
  <c r="AS65" i="3"/>
  <c r="AP65" i="3"/>
  <c r="AM65" i="3"/>
  <c r="AJ65" i="3"/>
  <c r="AG65" i="3"/>
  <c r="AC65" i="3"/>
  <c r="Z65" i="3"/>
  <c r="W65" i="3"/>
  <c r="T65" i="3"/>
  <c r="Q65" i="3"/>
  <c r="L65" i="3"/>
  <c r="CE65" i="3" s="1"/>
  <c r="G65" i="3"/>
  <c r="CF65" i="3" s="1"/>
  <c r="B65" i="3"/>
  <c r="CA64" i="3"/>
  <c r="BX64" i="3"/>
  <c r="BU64" i="3"/>
  <c r="BM64" i="3"/>
  <c r="BJ64" i="3"/>
  <c r="BG64" i="3"/>
  <c r="AX64" i="3"/>
  <c r="AV64" i="3" s="1"/>
  <c r="AW64" i="3"/>
  <c r="AS64" i="3"/>
  <c r="AP64" i="3"/>
  <c r="AM64" i="3"/>
  <c r="AJ64" i="3"/>
  <c r="AG64" i="3"/>
  <c r="AC64" i="3"/>
  <c r="Z64" i="3"/>
  <c r="W64" i="3"/>
  <c r="T64" i="3"/>
  <c r="Q64" i="3"/>
  <c r="L64" i="3"/>
  <c r="CE64" i="3" s="1"/>
  <c r="CD64" i="3" s="1"/>
  <c r="G64" i="3"/>
  <c r="CF64" i="3" s="1"/>
  <c r="B64" i="3"/>
  <c r="CA63" i="3"/>
  <c r="BX63" i="3"/>
  <c r="BU63" i="3"/>
  <c r="BM63" i="3"/>
  <c r="BJ63" i="3"/>
  <c r="BG63" i="3"/>
  <c r="AX63" i="3"/>
  <c r="AW63" i="3"/>
  <c r="AS63" i="3"/>
  <c r="AP63" i="3"/>
  <c r="AM63" i="3"/>
  <c r="AJ63" i="3"/>
  <c r="AG63" i="3"/>
  <c r="AC63" i="3"/>
  <c r="Z63" i="3"/>
  <c r="W63" i="3"/>
  <c r="T63" i="3"/>
  <c r="Q63" i="3"/>
  <c r="L63" i="3"/>
  <c r="CE63" i="3" s="1"/>
  <c r="G63" i="3"/>
  <c r="CF63" i="3" s="1"/>
  <c r="B63" i="3"/>
  <c r="CA62" i="3"/>
  <c r="BX62" i="3"/>
  <c r="BU62" i="3"/>
  <c r="BP62" i="3"/>
  <c r="BN62" i="3"/>
  <c r="BN96" i="3" s="1"/>
  <c r="BJ62" i="3"/>
  <c r="BG62" i="3"/>
  <c r="AX62" i="3"/>
  <c r="AW62" i="3"/>
  <c r="AS62" i="3"/>
  <c r="AP62" i="3"/>
  <c r="AM62" i="3"/>
  <c r="AJ62" i="3"/>
  <c r="AH62" i="3"/>
  <c r="AH96" i="3" s="1"/>
  <c r="AG96" i="3" s="1"/>
  <c r="AC62" i="3"/>
  <c r="AA62" i="3"/>
  <c r="AA96" i="3" s="1"/>
  <c r="Z96" i="3" s="1"/>
  <c r="W62" i="3"/>
  <c r="T62" i="3"/>
  <c r="Q62" i="3"/>
  <c r="L62" i="3"/>
  <c r="G62" i="3"/>
  <c r="CF62" i="3" s="1"/>
  <c r="B62" i="3"/>
  <c r="CA61" i="3"/>
  <c r="BX61" i="3"/>
  <c r="BU61" i="3"/>
  <c r="BM61" i="3"/>
  <c r="BJ61" i="3"/>
  <c r="BG61" i="3"/>
  <c r="AX61" i="3"/>
  <c r="AW61" i="3"/>
  <c r="AS61" i="3"/>
  <c r="AP61" i="3"/>
  <c r="AM61" i="3"/>
  <c r="AJ61" i="3"/>
  <c r="AG61" i="3"/>
  <c r="AC61" i="3"/>
  <c r="Z61" i="3"/>
  <c r="W61" i="3"/>
  <c r="T61" i="3"/>
  <c r="Q61" i="3"/>
  <c r="L61" i="3"/>
  <c r="CE61" i="3" s="1"/>
  <c r="G61" i="3"/>
  <c r="CF61" i="3" s="1"/>
  <c r="B61" i="3"/>
  <c r="CA60" i="3"/>
  <c r="BX60" i="3"/>
  <c r="BU60" i="3"/>
  <c r="BM60" i="3"/>
  <c r="BJ60" i="3"/>
  <c r="BG60" i="3"/>
  <c r="AX60" i="3"/>
  <c r="AW60" i="3"/>
  <c r="AS60" i="3"/>
  <c r="AP60" i="3"/>
  <c r="AM60" i="3"/>
  <c r="AJ60" i="3"/>
  <c r="AG60" i="3"/>
  <c r="AC60" i="3"/>
  <c r="Z60" i="3"/>
  <c r="W60" i="3"/>
  <c r="T60" i="3"/>
  <c r="Q60" i="3"/>
  <c r="L60" i="3"/>
  <c r="CE60" i="3" s="1"/>
  <c r="G60" i="3"/>
  <c r="CF60" i="3" s="1"/>
  <c r="B60" i="3"/>
  <c r="CA59" i="3"/>
  <c r="BX59" i="3"/>
  <c r="BU59" i="3"/>
  <c r="BM59" i="3"/>
  <c r="BJ59" i="3"/>
  <c r="BG59" i="3"/>
  <c r="AX59" i="3"/>
  <c r="AW59" i="3"/>
  <c r="AS59" i="3"/>
  <c r="AP59" i="3"/>
  <c r="AM59" i="3"/>
  <c r="AJ59" i="3"/>
  <c r="AG59" i="3"/>
  <c r="AC59" i="3"/>
  <c r="Z59" i="3"/>
  <c r="W59" i="3"/>
  <c r="T59" i="3"/>
  <c r="Q59" i="3"/>
  <c r="L59" i="3"/>
  <c r="CE59" i="3" s="1"/>
  <c r="G59" i="3"/>
  <c r="CF59" i="3" s="1"/>
  <c r="B59" i="3"/>
  <c r="CA58" i="3"/>
  <c r="BX58" i="3"/>
  <c r="BU58" i="3"/>
  <c r="BM58" i="3"/>
  <c r="BJ58" i="3"/>
  <c r="BG58" i="3"/>
  <c r="AX58" i="3"/>
  <c r="AW58" i="3"/>
  <c r="AS58" i="3"/>
  <c r="AP58" i="3"/>
  <c r="AM58" i="3"/>
  <c r="AJ58" i="3"/>
  <c r="AG58" i="3"/>
  <c r="AC58" i="3"/>
  <c r="Z58" i="3"/>
  <c r="W58" i="3"/>
  <c r="T58" i="3"/>
  <c r="Q58" i="3"/>
  <c r="L58" i="3"/>
  <c r="CE58" i="3" s="1"/>
  <c r="G58" i="3"/>
  <c r="CF58" i="3" s="1"/>
  <c r="B58" i="3"/>
  <c r="CE57" i="3"/>
  <c r="CA57" i="3"/>
  <c r="BX57" i="3"/>
  <c r="BU57" i="3"/>
  <c r="BM57" i="3"/>
  <c r="BJ57" i="3"/>
  <c r="BG57" i="3"/>
  <c r="AX57" i="3"/>
  <c r="AW57" i="3"/>
  <c r="AS57" i="3"/>
  <c r="AP57" i="3"/>
  <c r="AM57" i="3"/>
  <c r="AJ57" i="3"/>
  <c r="AG57" i="3"/>
  <c r="AC57" i="3"/>
  <c r="Z57" i="3"/>
  <c r="W57" i="3"/>
  <c r="T57" i="3"/>
  <c r="Q57" i="3"/>
  <c r="L57" i="3"/>
  <c r="G57" i="3"/>
  <c r="CF57" i="3" s="1"/>
  <c r="B57" i="3"/>
  <c r="CA56" i="3"/>
  <c r="BX56" i="3"/>
  <c r="BU56" i="3"/>
  <c r="BM56" i="3"/>
  <c r="BJ56" i="3"/>
  <c r="BG56" i="3"/>
  <c r="AX56" i="3"/>
  <c r="AW56" i="3"/>
  <c r="AS56" i="3"/>
  <c r="AP56" i="3"/>
  <c r="AM56" i="3"/>
  <c r="AJ56" i="3"/>
  <c r="AG56" i="3"/>
  <c r="AC56" i="3"/>
  <c r="Z56" i="3"/>
  <c r="W56" i="3"/>
  <c r="T56" i="3"/>
  <c r="Q56" i="3"/>
  <c r="L56" i="3"/>
  <c r="CE56" i="3" s="1"/>
  <c r="G56" i="3"/>
  <c r="CF56" i="3" s="1"/>
  <c r="B56" i="3"/>
  <c r="CA55" i="3"/>
  <c r="BX55" i="3"/>
  <c r="BU55" i="3"/>
  <c r="BM55" i="3"/>
  <c r="BJ55" i="3"/>
  <c r="BG55" i="3"/>
  <c r="AX55" i="3"/>
  <c r="AW55" i="3"/>
  <c r="AS55" i="3"/>
  <c r="AP55" i="3"/>
  <c r="AM55" i="3"/>
  <c r="AJ55" i="3"/>
  <c r="AG55" i="3"/>
  <c r="AC55" i="3"/>
  <c r="Z55" i="3"/>
  <c r="W55" i="3"/>
  <c r="T55" i="3"/>
  <c r="Q55" i="3"/>
  <c r="L55" i="3"/>
  <c r="CE55" i="3" s="1"/>
  <c r="G55" i="3"/>
  <c r="CF55" i="3" s="1"/>
  <c r="B55" i="3"/>
  <c r="CA54" i="3"/>
  <c r="BX54" i="3"/>
  <c r="BU54" i="3"/>
  <c r="BM54" i="3"/>
  <c r="BJ54" i="3"/>
  <c r="BG54" i="3"/>
  <c r="AX54" i="3"/>
  <c r="AW54" i="3"/>
  <c r="AS54" i="3"/>
  <c r="AP54" i="3"/>
  <c r="AM54" i="3"/>
  <c r="AJ54" i="3"/>
  <c r="AG54" i="3"/>
  <c r="AC54" i="3"/>
  <c r="Z54" i="3"/>
  <c r="W54" i="3"/>
  <c r="T54" i="3"/>
  <c r="Q54" i="3"/>
  <c r="L54" i="3"/>
  <c r="CE54" i="3" s="1"/>
  <c r="G54" i="3"/>
  <c r="CF54" i="3" s="1"/>
  <c r="B54" i="3"/>
  <c r="CA53" i="3"/>
  <c r="BX53" i="3"/>
  <c r="BU53" i="3"/>
  <c r="BM53" i="3"/>
  <c r="BJ53" i="3"/>
  <c r="BG53" i="3"/>
  <c r="AX53" i="3"/>
  <c r="AW53" i="3"/>
  <c r="AS53" i="3"/>
  <c r="AP53" i="3"/>
  <c r="AM53" i="3"/>
  <c r="AJ53" i="3"/>
  <c r="AG53" i="3"/>
  <c r="AC53" i="3"/>
  <c r="Z53" i="3"/>
  <c r="W53" i="3"/>
  <c r="T53" i="3"/>
  <c r="Q53" i="3"/>
  <c r="L53" i="3"/>
  <c r="CE53" i="3" s="1"/>
  <c r="G53" i="3"/>
  <c r="CF53" i="3" s="1"/>
  <c r="B53" i="3"/>
  <c r="CA52" i="3"/>
  <c r="BX52" i="3"/>
  <c r="BU52" i="3"/>
  <c r="BM52" i="3"/>
  <c r="BJ52" i="3"/>
  <c r="BG52" i="3"/>
  <c r="AX52" i="3"/>
  <c r="AW52" i="3"/>
  <c r="AS52" i="3"/>
  <c r="AP52" i="3"/>
  <c r="AM52" i="3"/>
  <c r="AJ52" i="3"/>
  <c r="AG52" i="3"/>
  <c r="AC52" i="3"/>
  <c r="Z52" i="3"/>
  <c r="W52" i="3"/>
  <c r="T52" i="3"/>
  <c r="Q52" i="3"/>
  <c r="L52" i="3"/>
  <c r="CE52" i="3" s="1"/>
  <c r="G52" i="3"/>
  <c r="CF52" i="3" s="1"/>
  <c r="B52" i="3"/>
  <c r="CA51" i="3"/>
  <c r="BX51" i="3"/>
  <c r="BU51" i="3"/>
  <c r="BM51" i="3"/>
  <c r="BJ51" i="3"/>
  <c r="BG51" i="3"/>
  <c r="AX51" i="3"/>
  <c r="AW51" i="3"/>
  <c r="AS51" i="3"/>
  <c r="AP51" i="3"/>
  <c r="AM51" i="3"/>
  <c r="AJ51" i="3"/>
  <c r="AG51" i="3"/>
  <c r="AC51" i="3"/>
  <c r="Z51" i="3"/>
  <c r="W51" i="3"/>
  <c r="T51" i="3"/>
  <c r="Q51" i="3"/>
  <c r="L51" i="3"/>
  <c r="CE51" i="3" s="1"/>
  <c r="G51" i="3"/>
  <c r="CF51" i="3" s="1"/>
  <c r="B51" i="3"/>
  <c r="CA50" i="3"/>
  <c r="BX50" i="3"/>
  <c r="BU50" i="3"/>
  <c r="BM50" i="3"/>
  <c r="BJ50" i="3"/>
  <c r="BG50" i="3"/>
  <c r="AX50" i="3"/>
  <c r="AW50" i="3"/>
  <c r="AS50" i="3"/>
  <c r="AP50" i="3"/>
  <c r="AM50" i="3"/>
  <c r="AJ50" i="3"/>
  <c r="AG50" i="3"/>
  <c r="AC50" i="3"/>
  <c r="Z50" i="3"/>
  <c r="W50" i="3"/>
  <c r="T50" i="3"/>
  <c r="Q50" i="3"/>
  <c r="L50" i="3"/>
  <c r="CE50" i="3" s="1"/>
  <c r="G50" i="3"/>
  <c r="CF50" i="3" s="1"/>
  <c r="B50" i="3"/>
  <c r="CA49" i="3"/>
  <c r="BX49" i="3"/>
  <c r="BU49" i="3"/>
  <c r="BM49" i="3"/>
  <c r="BJ49" i="3"/>
  <c r="BG49" i="3"/>
  <c r="AX49" i="3"/>
  <c r="AW49" i="3"/>
  <c r="AS49" i="3"/>
  <c r="AP49" i="3"/>
  <c r="AM49" i="3"/>
  <c r="AJ49" i="3"/>
  <c r="AG49" i="3"/>
  <c r="AC49" i="3"/>
  <c r="Z49" i="3"/>
  <c r="W49" i="3"/>
  <c r="T49" i="3"/>
  <c r="Q49" i="3"/>
  <c r="L49" i="3"/>
  <c r="CE49" i="3" s="1"/>
  <c r="G49" i="3"/>
  <c r="CF49" i="3" s="1"/>
  <c r="B49" i="3"/>
  <c r="CA48" i="3"/>
  <c r="BX48" i="3"/>
  <c r="BU48" i="3"/>
  <c r="BM48" i="3"/>
  <c r="BJ48" i="3"/>
  <c r="BG48" i="3"/>
  <c r="AX48" i="3"/>
  <c r="AW48" i="3"/>
  <c r="AS48" i="3"/>
  <c r="AP48" i="3"/>
  <c r="AM48" i="3"/>
  <c r="AJ48" i="3"/>
  <c r="AG48" i="3"/>
  <c r="AC48" i="3"/>
  <c r="Z48" i="3"/>
  <c r="W48" i="3"/>
  <c r="T48" i="3"/>
  <c r="Q48" i="3"/>
  <c r="L48" i="3"/>
  <c r="CE48" i="3" s="1"/>
  <c r="G48" i="3"/>
  <c r="CF48" i="3" s="1"/>
  <c r="B48" i="3"/>
  <c r="CA47" i="3"/>
  <c r="BX47" i="3"/>
  <c r="BU47" i="3"/>
  <c r="BM47" i="3"/>
  <c r="BJ47" i="3"/>
  <c r="BG47" i="3"/>
  <c r="AX47" i="3"/>
  <c r="AW47" i="3"/>
  <c r="AS47" i="3"/>
  <c r="AP47" i="3"/>
  <c r="AM47" i="3"/>
  <c r="AJ47" i="3"/>
  <c r="AG47" i="3"/>
  <c r="AC47" i="3"/>
  <c r="Z47" i="3"/>
  <c r="W47" i="3"/>
  <c r="T47" i="3"/>
  <c r="Q47" i="3"/>
  <c r="L47" i="3"/>
  <c r="CE47" i="3" s="1"/>
  <c r="G47" i="3"/>
  <c r="CF47" i="3" s="1"/>
  <c r="B47" i="3"/>
  <c r="CA46" i="3"/>
  <c r="BX46" i="3"/>
  <c r="BU46" i="3"/>
  <c r="BM46" i="3"/>
  <c r="BJ46" i="3"/>
  <c r="BG46" i="3"/>
  <c r="AX46" i="3"/>
  <c r="AW46" i="3"/>
  <c r="AS46" i="3"/>
  <c r="AP46" i="3"/>
  <c r="AM46" i="3"/>
  <c r="AJ46" i="3"/>
  <c r="AG46" i="3"/>
  <c r="AC46" i="3"/>
  <c r="Z46" i="3"/>
  <c r="W46" i="3"/>
  <c r="T46" i="3"/>
  <c r="Q46" i="3"/>
  <c r="L46" i="3"/>
  <c r="CE46" i="3" s="1"/>
  <c r="G46" i="3"/>
  <c r="CF46" i="3" s="1"/>
  <c r="B46" i="3"/>
  <c r="CA45" i="3"/>
  <c r="BX45" i="3"/>
  <c r="BU45" i="3"/>
  <c r="BM45" i="3"/>
  <c r="BJ45" i="3"/>
  <c r="BG45" i="3"/>
  <c r="AX45" i="3"/>
  <c r="AW45" i="3"/>
  <c r="AS45" i="3"/>
  <c r="AP45" i="3"/>
  <c r="AM45" i="3"/>
  <c r="AJ45" i="3"/>
  <c r="AG45" i="3"/>
  <c r="AC45" i="3"/>
  <c r="Z45" i="3"/>
  <c r="W45" i="3"/>
  <c r="T45" i="3"/>
  <c r="Q45" i="3"/>
  <c r="L45" i="3"/>
  <c r="CE45" i="3" s="1"/>
  <c r="G45" i="3"/>
  <c r="CF45" i="3" s="1"/>
  <c r="B45" i="3"/>
  <c r="CA44" i="3"/>
  <c r="BX44" i="3"/>
  <c r="BU44" i="3"/>
  <c r="BM44" i="3"/>
  <c r="BJ44" i="3"/>
  <c r="BG44" i="3"/>
  <c r="AX44" i="3"/>
  <c r="AW44" i="3"/>
  <c r="AS44" i="3"/>
  <c r="AP44" i="3"/>
  <c r="AM44" i="3"/>
  <c r="AJ44" i="3"/>
  <c r="AG44" i="3"/>
  <c r="AC44" i="3"/>
  <c r="Z44" i="3"/>
  <c r="W44" i="3"/>
  <c r="T44" i="3"/>
  <c r="Q44" i="3"/>
  <c r="L44" i="3"/>
  <c r="CE44" i="3" s="1"/>
  <c r="G44" i="3"/>
  <c r="CF44" i="3" s="1"/>
  <c r="B44" i="3"/>
  <c r="CA43" i="3"/>
  <c r="BX43" i="3"/>
  <c r="BU43" i="3"/>
  <c r="BM43" i="3"/>
  <c r="BJ43" i="3"/>
  <c r="BG43" i="3"/>
  <c r="AX43" i="3"/>
  <c r="AW43" i="3"/>
  <c r="AS43" i="3"/>
  <c r="AP43" i="3"/>
  <c r="AM43" i="3"/>
  <c r="AJ43" i="3"/>
  <c r="AG43" i="3"/>
  <c r="AC43" i="3"/>
  <c r="Z43" i="3"/>
  <c r="W43" i="3"/>
  <c r="T43" i="3"/>
  <c r="Q43" i="3"/>
  <c r="L43" i="3"/>
  <c r="CE43" i="3" s="1"/>
  <c r="G43" i="3"/>
  <c r="CF43" i="3" s="1"/>
  <c r="B43" i="3"/>
  <c r="CA42" i="3"/>
  <c r="BX42" i="3"/>
  <c r="BU42" i="3"/>
  <c r="BM42" i="3"/>
  <c r="BJ42" i="3"/>
  <c r="BG42" i="3"/>
  <c r="AX42" i="3"/>
  <c r="AV42" i="3" s="1"/>
  <c r="AW42" i="3"/>
  <c r="AS42" i="3"/>
  <c r="AP42" i="3"/>
  <c r="AM42" i="3"/>
  <c r="AJ42" i="3"/>
  <c r="AG42" i="3"/>
  <c r="AC42" i="3"/>
  <c r="Z42" i="3"/>
  <c r="W42" i="3"/>
  <c r="T42" i="3"/>
  <c r="Q42" i="3"/>
  <c r="L42" i="3"/>
  <c r="CE42" i="3" s="1"/>
  <c r="G42" i="3"/>
  <c r="CF42" i="3" s="1"/>
  <c r="B42" i="3"/>
  <c r="CA41" i="3"/>
  <c r="BX41" i="3"/>
  <c r="BU41" i="3"/>
  <c r="BM41" i="3"/>
  <c r="BJ41" i="3"/>
  <c r="BG41" i="3"/>
  <c r="AX41" i="3"/>
  <c r="AW41" i="3"/>
  <c r="AS41" i="3"/>
  <c r="AP41" i="3"/>
  <c r="AM41" i="3"/>
  <c r="AJ41" i="3"/>
  <c r="AG41" i="3"/>
  <c r="AC41" i="3"/>
  <c r="Z41" i="3"/>
  <c r="W41" i="3"/>
  <c r="T41" i="3"/>
  <c r="Q41" i="3"/>
  <c r="L41" i="3"/>
  <c r="CE41" i="3" s="1"/>
  <c r="G41" i="3"/>
  <c r="CF41" i="3" s="1"/>
  <c r="B41" i="3"/>
  <c r="CE40" i="3"/>
  <c r="CA40" i="3"/>
  <c r="BX40" i="3"/>
  <c r="BU40" i="3"/>
  <c r="BM40" i="3"/>
  <c r="BJ40" i="3"/>
  <c r="BG40" i="3"/>
  <c r="AX40" i="3"/>
  <c r="AW40" i="3"/>
  <c r="AS40" i="3"/>
  <c r="AP40" i="3"/>
  <c r="AM40" i="3"/>
  <c r="AJ40" i="3"/>
  <c r="AG40" i="3"/>
  <c r="AC40" i="3"/>
  <c r="Z40" i="3"/>
  <c r="W40" i="3"/>
  <c r="T40" i="3"/>
  <c r="Q40" i="3"/>
  <c r="L40" i="3"/>
  <c r="G40" i="3"/>
  <c r="CF40" i="3" s="1"/>
  <c r="B40" i="3"/>
  <c r="CA39" i="3"/>
  <c r="BX39" i="3"/>
  <c r="BU39" i="3"/>
  <c r="BM39" i="3"/>
  <c r="BJ39" i="3"/>
  <c r="BG39" i="3"/>
  <c r="AX39" i="3"/>
  <c r="AW39" i="3"/>
  <c r="AS39" i="3"/>
  <c r="AP39" i="3"/>
  <c r="AM39" i="3"/>
  <c r="AJ39" i="3"/>
  <c r="AG39" i="3"/>
  <c r="AC39" i="3"/>
  <c r="Z39" i="3"/>
  <c r="W39" i="3"/>
  <c r="T39" i="3"/>
  <c r="Q39" i="3"/>
  <c r="L39" i="3"/>
  <c r="CE39" i="3" s="1"/>
  <c r="G39" i="3"/>
  <c r="CF39" i="3" s="1"/>
  <c r="B39" i="3"/>
  <c r="CA38" i="3"/>
  <c r="BX38" i="3"/>
  <c r="BU38" i="3"/>
  <c r="BM38" i="3"/>
  <c r="BJ38" i="3"/>
  <c r="BG38" i="3"/>
  <c r="AX38" i="3"/>
  <c r="AW38" i="3"/>
  <c r="AS38" i="3"/>
  <c r="AP38" i="3"/>
  <c r="AM38" i="3"/>
  <c r="AJ38" i="3"/>
  <c r="AG38" i="3"/>
  <c r="AC38" i="3"/>
  <c r="Z38" i="3"/>
  <c r="W38" i="3"/>
  <c r="T38" i="3"/>
  <c r="Q38" i="3"/>
  <c r="L38" i="3"/>
  <c r="CE38" i="3" s="1"/>
  <c r="G38" i="3"/>
  <c r="CF38" i="3" s="1"/>
  <c r="B38" i="3"/>
  <c r="CE37" i="3"/>
  <c r="CA37" i="3"/>
  <c r="BX37" i="3"/>
  <c r="BU37" i="3"/>
  <c r="BM37" i="3"/>
  <c r="BJ37" i="3"/>
  <c r="BG37" i="3"/>
  <c r="AX37" i="3"/>
  <c r="AW37" i="3"/>
  <c r="AS37" i="3"/>
  <c r="AP37" i="3"/>
  <c r="AM37" i="3"/>
  <c r="AJ37" i="3"/>
  <c r="AG37" i="3"/>
  <c r="AC37" i="3"/>
  <c r="Z37" i="3"/>
  <c r="W37" i="3"/>
  <c r="T37" i="3"/>
  <c r="Q37" i="3"/>
  <c r="L37" i="3"/>
  <c r="G37" i="3"/>
  <c r="CF37" i="3" s="1"/>
  <c r="B37" i="3"/>
  <c r="CA36" i="3"/>
  <c r="BX36" i="3"/>
  <c r="BU36" i="3"/>
  <c r="BM36" i="3"/>
  <c r="BJ36" i="3"/>
  <c r="BG36" i="3"/>
  <c r="AX36" i="3"/>
  <c r="AV36" i="3" s="1"/>
  <c r="AW36" i="3"/>
  <c r="AS36" i="3"/>
  <c r="AP36" i="3"/>
  <c r="AM36" i="3"/>
  <c r="AJ36" i="3"/>
  <c r="AG36" i="3"/>
  <c r="AC36" i="3"/>
  <c r="Z36" i="3"/>
  <c r="W36" i="3"/>
  <c r="T36" i="3"/>
  <c r="Q36" i="3"/>
  <c r="L36" i="3"/>
  <c r="CE36" i="3" s="1"/>
  <c r="G36" i="3"/>
  <c r="CF36" i="3" s="1"/>
  <c r="B36" i="3"/>
  <c r="CA35" i="3"/>
  <c r="BX35" i="3"/>
  <c r="BU35" i="3"/>
  <c r="BM35" i="3"/>
  <c r="BJ35" i="3"/>
  <c r="BG35" i="3"/>
  <c r="AX35" i="3"/>
  <c r="AW35" i="3"/>
  <c r="AS35" i="3"/>
  <c r="AP35" i="3"/>
  <c r="AM35" i="3"/>
  <c r="AJ35" i="3"/>
  <c r="AG35" i="3"/>
  <c r="AC35" i="3"/>
  <c r="Z35" i="3"/>
  <c r="W35" i="3"/>
  <c r="T35" i="3"/>
  <c r="Q35" i="3"/>
  <c r="L35" i="3"/>
  <c r="CE35" i="3" s="1"/>
  <c r="G35" i="3"/>
  <c r="CF35" i="3" s="1"/>
  <c r="B35" i="3"/>
  <c r="CA34" i="3"/>
  <c r="BX34" i="3"/>
  <c r="BU34" i="3"/>
  <c r="BM34" i="3"/>
  <c r="BJ34" i="3"/>
  <c r="BG34" i="3"/>
  <c r="AX34" i="3"/>
  <c r="AW34" i="3"/>
  <c r="AS34" i="3"/>
  <c r="AP34" i="3"/>
  <c r="AM34" i="3"/>
  <c r="AJ34" i="3"/>
  <c r="AG34" i="3"/>
  <c r="AC34" i="3"/>
  <c r="Z34" i="3"/>
  <c r="W34" i="3"/>
  <c r="T34" i="3"/>
  <c r="Q34" i="3"/>
  <c r="L34" i="3"/>
  <c r="CE34" i="3" s="1"/>
  <c r="G34" i="3"/>
  <c r="CF34" i="3" s="1"/>
  <c r="B34" i="3"/>
  <c r="CA33" i="3"/>
  <c r="BX33" i="3"/>
  <c r="BU33" i="3"/>
  <c r="BM33" i="3"/>
  <c r="BJ33" i="3"/>
  <c r="BG33" i="3"/>
  <c r="AX33" i="3"/>
  <c r="AW33" i="3"/>
  <c r="AS33" i="3"/>
  <c r="AP33" i="3"/>
  <c r="AM33" i="3"/>
  <c r="AJ33" i="3"/>
  <c r="AG33" i="3"/>
  <c r="AC33" i="3"/>
  <c r="Z33" i="3"/>
  <c r="W33" i="3"/>
  <c r="T33" i="3"/>
  <c r="Q33" i="3"/>
  <c r="L33" i="3"/>
  <c r="CE33" i="3" s="1"/>
  <c r="G33" i="3"/>
  <c r="CF33" i="3" s="1"/>
  <c r="B33" i="3"/>
  <c r="CE32" i="3"/>
  <c r="CA32" i="3"/>
  <c r="BX32" i="3"/>
  <c r="BU32" i="3"/>
  <c r="BM32" i="3"/>
  <c r="BJ32" i="3"/>
  <c r="BG32" i="3"/>
  <c r="AX32" i="3"/>
  <c r="AW32" i="3"/>
  <c r="AS32" i="3"/>
  <c r="AP32" i="3"/>
  <c r="AM32" i="3"/>
  <c r="AJ32" i="3"/>
  <c r="AG32" i="3"/>
  <c r="AC32" i="3"/>
  <c r="Z32" i="3"/>
  <c r="W32" i="3"/>
  <c r="T32" i="3"/>
  <c r="Q32" i="3"/>
  <c r="L32" i="3"/>
  <c r="G32" i="3"/>
  <c r="CF32" i="3" s="1"/>
  <c r="B32" i="3"/>
  <c r="CA31" i="3"/>
  <c r="BX31" i="3"/>
  <c r="BU31" i="3"/>
  <c r="BP31" i="3"/>
  <c r="BP96" i="3" s="1"/>
  <c r="BJ31" i="3"/>
  <c r="BG31" i="3"/>
  <c r="AX31" i="3"/>
  <c r="AW31" i="3"/>
  <c r="AS31" i="3"/>
  <c r="AP31" i="3"/>
  <c r="AM31" i="3"/>
  <c r="AJ31" i="3"/>
  <c r="AG31" i="3"/>
  <c r="AC31" i="3"/>
  <c r="Z31" i="3"/>
  <c r="W31" i="3"/>
  <c r="T31" i="3"/>
  <c r="Q31" i="3"/>
  <c r="P31" i="3"/>
  <c r="P96" i="3" s="1"/>
  <c r="G31" i="3"/>
  <c r="CF31" i="3" s="1"/>
  <c r="B31" i="3"/>
  <c r="CA30" i="3"/>
  <c r="BX30" i="3"/>
  <c r="BU30" i="3"/>
  <c r="BM30" i="3"/>
  <c r="BJ30" i="3"/>
  <c r="BG30" i="3"/>
  <c r="AX30" i="3"/>
  <c r="AW30" i="3"/>
  <c r="AS30" i="3"/>
  <c r="AP30" i="3"/>
  <c r="AM30" i="3"/>
  <c r="AJ30" i="3"/>
  <c r="AG30" i="3"/>
  <c r="AC30" i="3"/>
  <c r="Z30" i="3"/>
  <c r="W30" i="3"/>
  <c r="T30" i="3"/>
  <c r="Q30" i="3"/>
  <c r="L30" i="3"/>
  <c r="CE30" i="3" s="1"/>
  <c r="G30" i="3"/>
  <c r="CF30" i="3" s="1"/>
  <c r="B30" i="3"/>
  <c r="CA29" i="3"/>
  <c r="BX29" i="3"/>
  <c r="BU29" i="3"/>
  <c r="BM29" i="3"/>
  <c r="BJ29" i="3"/>
  <c r="BG29" i="3"/>
  <c r="AX29" i="3"/>
  <c r="AW29" i="3"/>
  <c r="AS29" i="3"/>
  <c r="AP29" i="3"/>
  <c r="AM29" i="3"/>
  <c r="AJ29" i="3"/>
  <c r="AG29" i="3"/>
  <c r="AC29" i="3"/>
  <c r="Z29" i="3"/>
  <c r="W29" i="3"/>
  <c r="T29" i="3"/>
  <c r="Q29" i="3"/>
  <c r="L29" i="3"/>
  <c r="CE29" i="3" s="1"/>
  <c r="G29" i="3"/>
  <c r="CF29" i="3" s="1"/>
  <c r="B29" i="3"/>
  <c r="CA28" i="3"/>
  <c r="BX28" i="3"/>
  <c r="BU28" i="3"/>
  <c r="BM28" i="3"/>
  <c r="BJ28" i="3"/>
  <c r="BG28" i="3"/>
  <c r="AX28" i="3"/>
  <c r="AW28" i="3"/>
  <c r="AV28" i="3" s="1"/>
  <c r="AS28" i="3"/>
  <c r="AP28" i="3"/>
  <c r="AM28" i="3"/>
  <c r="AJ28" i="3"/>
  <c r="AG28" i="3"/>
  <c r="AC28" i="3"/>
  <c r="Z28" i="3"/>
  <c r="W28" i="3"/>
  <c r="T28" i="3"/>
  <c r="Q28" i="3"/>
  <c r="L28" i="3"/>
  <c r="CE28" i="3" s="1"/>
  <c r="G28" i="3"/>
  <c r="CF28" i="3" s="1"/>
  <c r="B28" i="3"/>
  <c r="CA27" i="3"/>
  <c r="BX27" i="3"/>
  <c r="BU27" i="3"/>
  <c r="BM27" i="3"/>
  <c r="BJ27" i="3"/>
  <c r="BG27" i="3"/>
  <c r="AX27" i="3"/>
  <c r="AW27" i="3"/>
  <c r="AS27" i="3"/>
  <c r="AP27" i="3"/>
  <c r="AM27" i="3"/>
  <c r="AJ27" i="3"/>
  <c r="AG27" i="3"/>
  <c r="AC27" i="3"/>
  <c r="Z27" i="3"/>
  <c r="W27" i="3"/>
  <c r="T27" i="3"/>
  <c r="Q27" i="3"/>
  <c r="L27" i="3"/>
  <c r="CE27" i="3" s="1"/>
  <c r="G27" i="3"/>
  <c r="CF27" i="3" s="1"/>
  <c r="B27" i="3"/>
  <c r="CA26" i="3"/>
  <c r="BX26" i="3"/>
  <c r="BU26" i="3"/>
  <c r="BM26" i="3"/>
  <c r="BJ26" i="3"/>
  <c r="BG26" i="3"/>
  <c r="AX26" i="3"/>
  <c r="AW26" i="3"/>
  <c r="AS26" i="3"/>
  <c r="AP26" i="3"/>
  <c r="AM26" i="3"/>
  <c r="AJ26" i="3"/>
  <c r="AG26" i="3"/>
  <c r="AC26" i="3"/>
  <c r="Z26" i="3"/>
  <c r="W26" i="3"/>
  <c r="T26" i="3"/>
  <c r="Q26" i="3"/>
  <c r="L26" i="3"/>
  <c r="CE26" i="3" s="1"/>
  <c r="G26" i="3"/>
  <c r="CF26" i="3" s="1"/>
  <c r="B26" i="3"/>
  <c r="CA25" i="3"/>
  <c r="BX25" i="3"/>
  <c r="BU25" i="3"/>
  <c r="BM25" i="3"/>
  <c r="BJ25" i="3"/>
  <c r="BG25" i="3"/>
  <c r="AX25" i="3"/>
  <c r="AW25" i="3"/>
  <c r="AS25" i="3"/>
  <c r="AP25" i="3"/>
  <c r="AM25" i="3"/>
  <c r="AJ25" i="3"/>
  <c r="AG25" i="3"/>
  <c r="AC25" i="3"/>
  <c r="Z25" i="3"/>
  <c r="W25" i="3"/>
  <c r="T25" i="3"/>
  <c r="Q25" i="3"/>
  <c r="L25" i="3"/>
  <c r="CE25" i="3" s="1"/>
  <c r="G25" i="3"/>
  <c r="CF25" i="3" s="1"/>
  <c r="B25" i="3"/>
  <c r="CA24" i="3"/>
  <c r="BX24" i="3"/>
  <c r="BU24" i="3"/>
  <c r="BM24" i="3"/>
  <c r="BJ24" i="3"/>
  <c r="BG24" i="3"/>
  <c r="AX24" i="3"/>
  <c r="AW24" i="3"/>
  <c r="AV24" i="3"/>
  <c r="AS24" i="3"/>
  <c r="AP24" i="3"/>
  <c r="AM24" i="3"/>
  <c r="AJ24" i="3"/>
  <c r="AG24" i="3"/>
  <c r="AC24" i="3"/>
  <c r="Z24" i="3"/>
  <c r="W24" i="3"/>
  <c r="T24" i="3"/>
  <c r="Q24" i="3"/>
  <c r="L24" i="3"/>
  <c r="CE24" i="3" s="1"/>
  <c r="G24" i="3"/>
  <c r="CF24" i="3" s="1"/>
  <c r="B24" i="3"/>
  <c r="CA23" i="3"/>
  <c r="BX23" i="3"/>
  <c r="BU23" i="3"/>
  <c r="BM23" i="3"/>
  <c r="BJ23" i="3"/>
  <c r="BG23" i="3"/>
  <c r="AX23" i="3"/>
  <c r="AW23" i="3"/>
  <c r="AS23" i="3"/>
  <c r="AP23" i="3"/>
  <c r="AM23" i="3"/>
  <c r="AJ23" i="3"/>
  <c r="AG23" i="3"/>
  <c r="AC23" i="3"/>
  <c r="Z23" i="3"/>
  <c r="W23" i="3"/>
  <c r="T23" i="3"/>
  <c r="Q23" i="3"/>
  <c r="L23" i="3"/>
  <c r="CE23" i="3" s="1"/>
  <c r="G23" i="3"/>
  <c r="CF23" i="3" s="1"/>
  <c r="B23" i="3"/>
  <c r="CE22" i="3"/>
  <c r="CA22" i="3"/>
  <c r="BX22" i="3"/>
  <c r="BU22" i="3"/>
  <c r="BM22" i="3"/>
  <c r="BJ22" i="3"/>
  <c r="BG22" i="3"/>
  <c r="AX22" i="3"/>
  <c r="AW22" i="3"/>
  <c r="AS22" i="3"/>
  <c r="AP22" i="3"/>
  <c r="AM22" i="3"/>
  <c r="AJ22" i="3"/>
  <c r="AG22" i="3"/>
  <c r="AC22" i="3"/>
  <c r="Z22" i="3"/>
  <c r="W22" i="3"/>
  <c r="T22" i="3"/>
  <c r="Q22" i="3"/>
  <c r="L22" i="3"/>
  <c r="G22" i="3"/>
  <c r="CF22" i="3" s="1"/>
  <c r="B22" i="3"/>
  <c r="CA21" i="3"/>
  <c r="BX21" i="3"/>
  <c r="BU21" i="3"/>
  <c r="BM21" i="3"/>
  <c r="BJ21" i="3"/>
  <c r="BG21" i="3"/>
  <c r="AX21" i="3"/>
  <c r="AW21" i="3"/>
  <c r="AS21" i="3"/>
  <c r="AP21" i="3"/>
  <c r="AM21" i="3"/>
  <c r="AJ21" i="3"/>
  <c r="AG21" i="3"/>
  <c r="AC21" i="3"/>
  <c r="Z21" i="3"/>
  <c r="W21" i="3"/>
  <c r="T21" i="3"/>
  <c r="Q21" i="3"/>
  <c r="L21" i="3"/>
  <c r="CE21" i="3" s="1"/>
  <c r="G21" i="3"/>
  <c r="CF21" i="3" s="1"/>
  <c r="B21" i="3"/>
  <c r="CA20" i="3"/>
  <c r="BX20" i="3"/>
  <c r="BU20" i="3"/>
  <c r="BM20" i="3"/>
  <c r="BJ20" i="3"/>
  <c r="BG20" i="3"/>
  <c r="AX20" i="3"/>
  <c r="AW20" i="3"/>
  <c r="AS20" i="3"/>
  <c r="AP20" i="3"/>
  <c r="AM20" i="3"/>
  <c r="AJ20" i="3"/>
  <c r="AG20" i="3"/>
  <c r="AC20" i="3"/>
  <c r="Z20" i="3"/>
  <c r="W20" i="3"/>
  <c r="T20" i="3"/>
  <c r="Q20" i="3"/>
  <c r="L20" i="3"/>
  <c r="CE20" i="3" s="1"/>
  <c r="G20" i="3"/>
  <c r="CF20" i="3" s="1"/>
  <c r="B20" i="3"/>
  <c r="CE19" i="3"/>
  <c r="CA19" i="3"/>
  <c r="BX19" i="3"/>
  <c r="BU19" i="3"/>
  <c r="BM19" i="3"/>
  <c r="BJ19" i="3"/>
  <c r="BG19" i="3"/>
  <c r="AX19" i="3"/>
  <c r="AW19" i="3"/>
  <c r="AS19" i="3"/>
  <c r="AP19" i="3"/>
  <c r="AM19" i="3"/>
  <c r="AJ19" i="3"/>
  <c r="AG19" i="3"/>
  <c r="AC19" i="3"/>
  <c r="Z19" i="3"/>
  <c r="W19" i="3"/>
  <c r="T19" i="3"/>
  <c r="Q19" i="3"/>
  <c r="L19" i="3"/>
  <c r="G19" i="3"/>
  <c r="CF19" i="3" s="1"/>
  <c r="B19" i="3"/>
  <c r="CA18" i="3"/>
  <c r="BX18" i="3"/>
  <c r="BU18" i="3"/>
  <c r="BM18" i="3"/>
  <c r="BJ18" i="3"/>
  <c r="BG18" i="3"/>
  <c r="AX18" i="3"/>
  <c r="AW18" i="3"/>
  <c r="AS18" i="3"/>
  <c r="AP18" i="3"/>
  <c r="AM18" i="3"/>
  <c r="AJ18" i="3"/>
  <c r="AG18" i="3"/>
  <c r="AC18" i="3"/>
  <c r="Z18" i="3"/>
  <c r="W18" i="3"/>
  <c r="T18" i="3"/>
  <c r="Q18" i="3"/>
  <c r="L18" i="3"/>
  <c r="CE18" i="3" s="1"/>
  <c r="G18" i="3"/>
  <c r="CF18" i="3" s="1"/>
  <c r="B18" i="3"/>
  <c r="CA17" i="3"/>
  <c r="BX17" i="3"/>
  <c r="BU17" i="3"/>
  <c r="BM17" i="3"/>
  <c r="BJ17" i="3"/>
  <c r="BG17" i="3"/>
  <c r="AX17" i="3"/>
  <c r="AW17" i="3"/>
  <c r="AS17" i="3"/>
  <c r="AP17" i="3"/>
  <c r="AM17" i="3"/>
  <c r="AJ17" i="3"/>
  <c r="AG17" i="3"/>
  <c r="AC17" i="3"/>
  <c r="Z17" i="3"/>
  <c r="W17" i="3"/>
  <c r="T17" i="3"/>
  <c r="Q17" i="3"/>
  <c r="L17" i="3"/>
  <c r="CE17" i="3" s="1"/>
  <c r="G17" i="3"/>
  <c r="CF17" i="3" s="1"/>
  <c r="B17" i="3"/>
  <c r="CA16" i="3"/>
  <c r="BX16" i="3"/>
  <c r="BU16" i="3"/>
  <c r="BM16" i="3"/>
  <c r="BJ16" i="3"/>
  <c r="BG16" i="3"/>
  <c r="AX16" i="3"/>
  <c r="AW16" i="3"/>
  <c r="AS16" i="3"/>
  <c r="AP16" i="3"/>
  <c r="AM16" i="3"/>
  <c r="AJ16" i="3"/>
  <c r="AG16" i="3"/>
  <c r="AC16" i="3"/>
  <c r="Z16" i="3"/>
  <c r="W16" i="3"/>
  <c r="T16" i="3"/>
  <c r="Q16" i="3"/>
  <c r="L16" i="3"/>
  <c r="CE16" i="3" s="1"/>
  <c r="G16" i="3"/>
  <c r="CF16" i="3" s="1"/>
  <c r="B16" i="3"/>
  <c r="CA15" i="3"/>
  <c r="BX15" i="3"/>
  <c r="BU15" i="3"/>
  <c r="BM15" i="3"/>
  <c r="BJ15" i="3"/>
  <c r="BG15" i="3"/>
  <c r="AX15" i="3"/>
  <c r="AW15" i="3"/>
  <c r="AS15" i="3"/>
  <c r="AP15" i="3"/>
  <c r="AM15" i="3"/>
  <c r="AJ15" i="3"/>
  <c r="AG15" i="3"/>
  <c r="AC15" i="3"/>
  <c r="Z15" i="3"/>
  <c r="W15" i="3"/>
  <c r="T15" i="3"/>
  <c r="Q15" i="3"/>
  <c r="L15" i="3"/>
  <c r="CE15" i="3" s="1"/>
  <c r="G15" i="3"/>
  <c r="CF15" i="3" s="1"/>
  <c r="B15" i="3"/>
  <c r="CE14" i="3"/>
  <c r="CA14" i="3"/>
  <c r="BX14" i="3"/>
  <c r="BU14" i="3"/>
  <c r="BM14" i="3"/>
  <c r="BJ14" i="3"/>
  <c r="BG14" i="3"/>
  <c r="AX14" i="3"/>
  <c r="AW14" i="3"/>
  <c r="AS14" i="3"/>
  <c r="AP14" i="3"/>
  <c r="AM14" i="3"/>
  <c r="AJ14" i="3"/>
  <c r="AG14" i="3"/>
  <c r="AC14" i="3"/>
  <c r="Z14" i="3"/>
  <c r="W14" i="3"/>
  <c r="T14" i="3"/>
  <c r="Q14" i="3"/>
  <c r="L14" i="3"/>
  <c r="G14" i="3"/>
  <c r="CF14" i="3" s="1"/>
  <c r="B14" i="3"/>
  <c r="CA13" i="3"/>
  <c r="BX13" i="3"/>
  <c r="BU13" i="3"/>
  <c r="BM13" i="3"/>
  <c r="BJ13" i="3"/>
  <c r="BG13" i="3"/>
  <c r="AX13" i="3"/>
  <c r="AW13" i="3"/>
  <c r="AS13" i="3"/>
  <c r="AP13" i="3"/>
  <c r="AM13" i="3"/>
  <c r="AJ13" i="3"/>
  <c r="AG13" i="3"/>
  <c r="AC13" i="3"/>
  <c r="Z13" i="3"/>
  <c r="W13" i="3"/>
  <c r="T13" i="3"/>
  <c r="Q13" i="3"/>
  <c r="L13" i="3"/>
  <c r="CE13" i="3" s="1"/>
  <c r="G13" i="3"/>
  <c r="CF13" i="3" s="1"/>
  <c r="B13" i="3"/>
  <c r="CA12" i="3"/>
  <c r="BX12" i="3"/>
  <c r="BU12" i="3"/>
  <c r="BM12" i="3"/>
  <c r="BJ12" i="3"/>
  <c r="BG12" i="3"/>
  <c r="AX12" i="3"/>
  <c r="AW12" i="3"/>
  <c r="AS12" i="3"/>
  <c r="AP12" i="3"/>
  <c r="AM12" i="3"/>
  <c r="AJ12" i="3"/>
  <c r="AG12" i="3"/>
  <c r="AC12" i="3"/>
  <c r="Z12" i="3"/>
  <c r="W12" i="3"/>
  <c r="T12" i="3"/>
  <c r="Q12" i="3"/>
  <c r="L12" i="3"/>
  <c r="CE12" i="3" s="1"/>
  <c r="G12" i="3"/>
  <c r="CF12" i="3" s="1"/>
  <c r="B12" i="3"/>
  <c r="CE11" i="3"/>
  <c r="CA11" i="3"/>
  <c r="BX11" i="3"/>
  <c r="BU11" i="3"/>
  <c r="BM11" i="3"/>
  <c r="BJ11" i="3"/>
  <c r="BG11" i="3"/>
  <c r="AX11" i="3"/>
  <c r="AW11" i="3"/>
  <c r="AS11" i="3"/>
  <c r="AP11" i="3"/>
  <c r="AM11" i="3"/>
  <c r="AJ11" i="3"/>
  <c r="AG11" i="3"/>
  <c r="AC11" i="3"/>
  <c r="Z11" i="3"/>
  <c r="W11" i="3"/>
  <c r="T11" i="3"/>
  <c r="Q11" i="3"/>
  <c r="L11" i="3"/>
  <c r="G11" i="3"/>
  <c r="CF11" i="3" s="1"/>
  <c r="B11" i="3"/>
  <c r="CA10" i="3"/>
  <c r="BX10" i="3"/>
  <c r="BU10" i="3"/>
  <c r="BM10" i="3"/>
  <c r="BJ10" i="3"/>
  <c r="BG10" i="3"/>
  <c r="AX10" i="3"/>
  <c r="AW10" i="3"/>
  <c r="AS10" i="3"/>
  <c r="AP10" i="3"/>
  <c r="AM10" i="3"/>
  <c r="AJ10" i="3"/>
  <c r="AG10" i="3"/>
  <c r="AC10" i="3"/>
  <c r="Z10" i="3"/>
  <c r="W10" i="3"/>
  <c r="T10" i="3"/>
  <c r="Q10" i="3"/>
  <c r="L10" i="3"/>
  <c r="CE10" i="3" s="1"/>
  <c r="G10" i="3"/>
  <c r="CF10" i="3" s="1"/>
  <c r="B10" i="3"/>
  <c r="AV96" i="6" l="1"/>
  <c r="CE96" i="6"/>
  <c r="CD96" i="6" s="1"/>
  <c r="AW96" i="6"/>
  <c r="AV13" i="4"/>
  <c r="CD21" i="4"/>
  <c r="CD30" i="4"/>
  <c r="BP96" i="4"/>
  <c r="AV41" i="4"/>
  <c r="CD44" i="4"/>
  <c r="AV44" i="4"/>
  <c r="AV66" i="4"/>
  <c r="AV70" i="4"/>
  <c r="AV80" i="4"/>
  <c r="AV83" i="4"/>
  <c r="AV39" i="4"/>
  <c r="AV57" i="4"/>
  <c r="CD61" i="4"/>
  <c r="AV64" i="4"/>
  <c r="W96" i="4"/>
  <c r="AV15" i="4"/>
  <c r="AV20" i="4"/>
  <c r="CD82" i="4"/>
  <c r="AV82" i="4"/>
  <c r="AJ96" i="4"/>
  <c r="AW96" i="4"/>
  <c r="CD14" i="4"/>
  <c r="AV17" i="4"/>
  <c r="AV24" i="4"/>
  <c r="AV34" i="4"/>
  <c r="CD49" i="4"/>
  <c r="AV49" i="4"/>
  <c r="CE58" i="4"/>
  <c r="AV58" i="4"/>
  <c r="AV59" i="4"/>
  <c r="CE62" i="4"/>
  <c r="CD62" i="4" s="1"/>
  <c r="AV62" i="4"/>
  <c r="AV76" i="4"/>
  <c r="AV79" i="4"/>
  <c r="CD15" i="4"/>
  <c r="AV38" i="4"/>
  <c r="CD41" i="4"/>
  <c r="AV47" i="4"/>
  <c r="AV63" i="4"/>
  <c r="AV67" i="4"/>
  <c r="CD92" i="4"/>
  <c r="AV16" i="4"/>
  <c r="CD36" i="4"/>
  <c r="CD39" i="4"/>
  <c r="AV42" i="4"/>
  <c r="AV45" i="4"/>
  <c r="CD48" i="4"/>
  <c r="AV48" i="4"/>
  <c r="AV54" i="4"/>
  <c r="CD68" i="4"/>
  <c r="AV68" i="4"/>
  <c r="AV85" i="4"/>
  <c r="CD12" i="4"/>
  <c r="AV11" i="4"/>
  <c r="CD17" i="4"/>
  <c r="AV21" i="4"/>
  <c r="AV27" i="4"/>
  <c r="AV35" i="4"/>
  <c r="CD40" i="4"/>
  <c r="CD47" i="4"/>
  <c r="AV52" i="4"/>
  <c r="AV55" i="4"/>
  <c r="CD57" i="4"/>
  <c r="CD63" i="4"/>
  <c r="CD65" i="4"/>
  <c r="AV65" i="4"/>
  <c r="CE69" i="4"/>
  <c r="AV73" i="4"/>
  <c r="AC76" i="4"/>
  <c r="AV78" i="4"/>
  <c r="G96" i="4"/>
  <c r="BG96" i="4"/>
  <c r="AV25" i="4"/>
  <c r="BM31" i="4"/>
  <c r="CD50" i="4"/>
  <c r="AV56" i="4"/>
  <c r="AG62" i="4"/>
  <c r="AV69" i="4"/>
  <c r="CD71" i="4"/>
  <c r="CD73" i="4"/>
  <c r="AV81" i="4"/>
  <c r="CD90" i="4"/>
  <c r="CD94" i="4"/>
  <c r="AV94" i="4"/>
  <c r="T96" i="4"/>
  <c r="CA96" i="4"/>
  <c r="CD37" i="4"/>
  <c r="CD51" i="4"/>
  <c r="CD54" i="4"/>
  <c r="CD91" i="4"/>
  <c r="CD10" i="4"/>
  <c r="CD11" i="4"/>
  <c r="CD13" i="4"/>
  <c r="AV19" i="4"/>
  <c r="AV23" i="4"/>
  <c r="CD26" i="4"/>
  <c r="CD27" i="4"/>
  <c r="CD29" i="4"/>
  <c r="AV37" i="4"/>
  <c r="CD43" i="4"/>
  <c r="AV51" i="4"/>
  <c r="CD59" i="4"/>
  <c r="AV72" i="4"/>
  <c r="CD77" i="4"/>
  <c r="AV77" i="4"/>
  <c r="AV84" i="4"/>
  <c r="AV87" i="4"/>
  <c r="AV91" i="4"/>
  <c r="CD95" i="4"/>
  <c r="AV95" i="4"/>
  <c r="M96" i="4"/>
  <c r="AX96" i="4"/>
  <c r="AV10" i="4"/>
  <c r="AV26" i="4"/>
  <c r="AV36" i="4"/>
  <c r="CD64" i="4"/>
  <c r="CD72" i="4"/>
  <c r="AV14" i="4"/>
  <c r="CD19" i="4"/>
  <c r="CD20" i="4"/>
  <c r="AV30" i="4"/>
  <c r="P96" i="4"/>
  <c r="L96" i="4" s="1"/>
  <c r="L31" i="4"/>
  <c r="CE31" i="4" s="1"/>
  <c r="CD31" i="4" s="1"/>
  <c r="AV31" i="4"/>
  <c r="AV40" i="4"/>
  <c r="CD45" i="4"/>
  <c r="CD46" i="4"/>
  <c r="CD74" i="4"/>
  <c r="CD16" i="4"/>
  <c r="CD42" i="4"/>
  <c r="CD52" i="4"/>
  <c r="CD23" i="4"/>
  <c r="CD24" i="4"/>
  <c r="CD33" i="4"/>
  <c r="CD34" i="4"/>
  <c r="CD58" i="4"/>
  <c r="BM96" i="4"/>
  <c r="CD79" i="4"/>
  <c r="CD88" i="4"/>
  <c r="CD56" i="4"/>
  <c r="CD60" i="4"/>
  <c r="AV61" i="4"/>
  <c r="Z62" i="4"/>
  <c r="AA96" i="4"/>
  <c r="Z96" i="4" s="1"/>
  <c r="CD67" i="4"/>
  <c r="AV71" i="4"/>
  <c r="CD78" i="4"/>
  <c r="CD81" i="4"/>
  <c r="BR96" i="4"/>
  <c r="CD84" i="4"/>
  <c r="CD87" i="4"/>
  <c r="AV90" i="4"/>
  <c r="CD93" i="4"/>
  <c r="CD55" i="4"/>
  <c r="AP58" i="4"/>
  <c r="AQ96" i="4"/>
  <c r="AP96" i="4" s="1"/>
  <c r="CD66" i="4"/>
  <c r="CD69" i="4"/>
  <c r="CD70" i="4"/>
  <c r="CD76" i="4"/>
  <c r="CD80" i="4"/>
  <c r="CD83" i="4"/>
  <c r="CD86" i="4"/>
  <c r="CD89" i="4"/>
  <c r="CF96" i="4"/>
  <c r="AM96" i="4"/>
  <c r="BM62" i="4"/>
  <c r="B96" i="4"/>
  <c r="AV23" i="3"/>
  <c r="AV18" i="3"/>
  <c r="AV12" i="3"/>
  <c r="AV15" i="3"/>
  <c r="AV38" i="3"/>
  <c r="AV41" i="3"/>
  <c r="CD70" i="3"/>
  <c r="AV70" i="3"/>
  <c r="AV77" i="3"/>
  <c r="AV80" i="3"/>
  <c r="G96" i="3"/>
  <c r="AV33" i="3"/>
  <c r="AV51" i="3"/>
  <c r="CD55" i="3"/>
  <c r="AV62" i="3"/>
  <c r="AV72" i="3"/>
  <c r="AV75" i="3"/>
  <c r="AV92" i="3"/>
  <c r="AV20" i="3"/>
  <c r="AV56" i="3"/>
  <c r="AV59" i="3"/>
  <c r="AV82" i="3"/>
  <c r="AV89" i="3"/>
  <c r="CD15" i="3"/>
  <c r="AV26" i="3"/>
  <c r="AV16" i="3"/>
  <c r="AV17" i="3"/>
  <c r="AV29" i="3"/>
  <c r="AV34" i="3"/>
  <c r="CD47" i="3"/>
  <c r="AV47" i="3"/>
  <c r="AV54" i="3"/>
  <c r="AV55" i="3"/>
  <c r="AV58" i="3"/>
  <c r="AV61" i="3"/>
  <c r="AV63" i="3"/>
  <c r="AV76" i="3"/>
  <c r="AV81" i="3"/>
  <c r="AV83" i="3"/>
  <c r="AV95" i="3"/>
  <c r="W96" i="3"/>
  <c r="CD10" i="3"/>
  <c r="AX96" i="3"/>
  <c r="AV52" i="3"/>
  <c r="CE62" i="3"/>
  <c r="Z62" i="3"/>
  <c r="AP69" i="3"/>
  <c r="AM96" i="3"/>
  <c r="CD18" i="3"/>
  <c r="CD33" i="3"/>
  <c r="CD36" i="3"/>
  <c r="CD41" i="3"/>
  <c r="CD75" i="3"/>
  <c r="CD80" i="3"/>
  <c r="AV93" i="3"/>
  <c r="CD23" i="3"/>
  <c r="CD26" i="3"/>
  <c r="AV31" i="3"/>
  <c r="AV39" i="3"/>
  <c r="CD44" i="3"/>
  <c r="AV44" i="3"/>
  <c r="AV53" i="3"/>
  <c r="CD68" i="3"/>
  <c r="AV68" i="3"/>
  <c r="AV78" i="3"/>
  <c r="AV85" i="3"/>
  <c r="CD14" i="3"/>
  <c r="CD19" i="3"/>
  <c r="CD11" i="3"/>
  <c r="CD27" i="3"/>
  <c r="AV11" i="3"/>
  <c r="AV13" i="3"/>
  <c r="CD16" i="3"/>
  <c r="AV22" i="3"/>
  <c r="CD25" i="3"/>
  <c r="AV25" i="3"/>
  <c r="AV27" i="3"/>
  <c r="CD34" i="3"/>
  <c r="AV40" i="3"/>
  <c r="CD43" i="3"/>
  <c r="AV43" i="3"/>
  <c r="AV45" i="3"/>
  <c r="AV49" i="3"/>
  <c r="CD58" i="3"/>
  <c r="CD60" i="3"/>
  <c r="AV60" i="3"/>
  <c r="BM62" i="3"/>
  <c r="AV65" i="3"/>
  <c r="CE69" i="3"/>
  <c r="CD69" i="3" s="1"/>
  <c r="AV71" i="3"/>
  <c r="CD74" i="3"/>
  <c r="AV74" i="3"/>
  <c r="CD76" i="3"/>
  <c r="CE81" i="3"/>
  <c r="CD81" i="3" s="1"/>
  <c r="AV86" i="3"/>
  <c r="CD88" i="3"/>
  <c r="AV88" i="3"/>
  <c r="AV91" i="3"/>
  <c r="CD94" i="3"/>
  <c r="AS96" i="3"/>
  <c r="BJ96" i="3"/>
  <c r="BX96" i="3"/>
  <c r="CD30" i="3"/>
  <c r="CD32" i="3"/>
  <c r="CD37" i="3"/>
  <c r="CD79" i="3"/>
  <c r="CD84" i="3"/>
  <c r="CD89" i="3"/>
  <c r="AV14" i="3"/>
  <c r="CD17" i="3"/>
  <c r="AV19" i="3"/>
  <c r="AV21" i="3"/>
  <c r="CD24" i="3"/>
  <c r="AV30" i="3"/>
  <c r="AV32" i="3"/>
  <c r="CD35" i="3"/>
  <c r="AV35" i="3"/>
  <c r="AV37" i="3"/>
  <c r="CD42" i="3"/>
  <c r="CD48" i="3"/>
  <c r="AV48" i="3"/>
  <c r="CD50" i="3"/>
  <c r="AV50" i="3"/>
  <c r="CD52" i="3"/>
  <c r="AV57" i="3"/>
  <c r="AG62" i="3"/>
  <c r="CD66" i="3"/>
  <c r="AV79" i="3"/>
  <c r="AV84" i="3"/>
  <c r="CD87" i="3"/>
  <c r="AV87" i="3"/>
  <c r="CD95" i="3"/>
  <c r="Q96" i="3"/>
  <c r="AJ96" i="3"/>
  <c r="BG96" i="3"/>
  <c r="BU96" i="3"/>
  <c r="CA96" i="3"/>
  <c r="CD22" i="3"/>
  <c r="CD40" i="3"/>
  <c r="CD45" i="3"/>
  <c r="CD62" i="3"/>
  <c r="CD71" i="3"/>
  <c r="CD72" i="3"/>
  <c r="CF96" i="3"/>
  <c r="CD13" i="3"/>
  <c r="CD20" i="3"/>
  <c r="CD29" i="3"/>
  <c r="CD38" i="3"/>
  <c r="CD12" i="3"/>
  <c r="CD21" i="3"/>
  <c r="CD28" i="3"/>
  <c r="CD39" i="3"/>
  <c r="CD46" i="3"/>
  <c r="AV46" i="3"/>
  <c r="CD51" i="3"/>
  <c r="CD54" i="3"/>
  <c r="CD56" i="3"/>
  <c r="CD57" i="3"/>
  <c r="BM96" i="3"/>
  <c r="CD63" i="3"/>
  <c r="CD67" i="3"/>
  <c r="CD78" i="3"/>
  <c r="CD83" i="3"/>
  <c r="CD86" i="3"/>
  <c r="CD91" i="3"/>
  <c r="AV10" i="3"/>
  <c r="L31" i="3"/>
  <c r="CE31" i="3" s="1"/>
  <c r="CD31" i="3" s="1"/>
  <c r="CD53" i="3"/>
  <c r="CD59" i="3"/>
  <c r="CD73" i="3"/>
  <c r="CD49" i="3"/>
  <c r="CD61" i="3"/>
  <c r="AW96" i="3"/>
  <c r="BM31" i="3"/>
  <c r="CD65" i="3"/>
  <c r="CD77" i="3"/>
  <c r="CD82" i="3"/>
  <c r="CD90" i="3"/>
  <c r="CD93" i="3"/>
  <c r="L96" i="3"/>
  <c r="CE96" i="3" s="1"/>
  <c r="CD96" i="3" s="1"/>
  <c r="B96" i="3"/>
  <c r="CC96" i="2"/>
  <c r="CB96" i="2"/>
  <c r="CA96" i="2" s="1"/>
  <c r="BZ96" i="2"/>
  <c r="BX96" i="2" s="1"/>
  <c r="BY96" i="2"/>
  <c r="BW96" i="2"/>
  <c r="BV96" i="2"/>
  <c r="BT96" i="2"/>
  <c r="BS96" i="2"/>
  <c r="BQ96" i="2"/>
  <c r="BP96" i="2"/>
  <c r="BO96" i="2"/>
  <c r="BN96" i="2"/>
  <c r="BL96" i="2"/>
  <c r="BK96" i="2"/>
  <c r="BI96" i="2"/>
  <c r="BH96" i="2"/>
  <c r="BF96" i="2"/>
  <c r="BE96" i="2"/>
  <c r="BD96" i="2"/>
  <c r="BC96" i="2"/>
  <c r="BB96" i="2"/>
  <c r="BA96" i="2"/>
  <c r="AZ96" i="2"/>
  <c r="AY96" i="2"/>
  <c r="AU96" i="2"/>
  <c r="AT96" i="2"/>
  <c r="AS96" i="2" s="1"/>
  <c r="AR96" i="2"/>
  <c r="AQ96" i="2"/>
  <c r="AO96" i="2"/>
  <c r="AN96" i="2"/>
  <c r="AM96" i="2" s="1"/>
  <c r="AL96" i="2"/>
  <c r="AK96" i="2"/>
  <c r="AJ96" i="2"/>
  <c r="AI96" i="2"/>
  <c r="AH96" i="2"/>
  <c r="AF96" i="2"/>
  <c r="AE96" i="2"/>
  <c r="AD96" i="2"/>
  <c r="AB96" i="2"/>
  <c r="AA96" i="2"/>
  <c r="Y96" i="2"/>
  <c r="X96" i="2"/>
  <c r="W96" i="2" s="1"/>
  <c r="V96" i="2"/>
  <c r="T96" i="2" s="1"/>
  <c r="U96" i="2"/>
  <c r="S96" i="2"/>
  <c r="R96" i="2"/>
  <c r="P96" i="2"/>
  <c r="O96" i="2"/>
  <c r="N96" i="2"/>
  <c r="M96" i="2"/>
  <c r="K96" i="2"/>
  <c r="J96" i="2"/>
  <c r="I96" i="2"/>
  <c r="H96" i="2"/>
  <c r="F96" i="2"/>
  <c r="E96" i="2"/>
  <c r="D96" i="2"/>
  <c r="C96" i="2"/>
  <c r="CA95" i="2"/>
  <c r="BX95" i="2"/>
  <c r="BU95" i="2"/>
  <c r="BR95" i="2"/>
  <c r="BM95" i="2"/>
  <c r="BJ95" i="2"/>
  <c r="BG95" i="2"/>
  <c r="AX95" i="2"/>
  <c r="AW95" i="2"/>
  <c r="AS95" i="2"/>
  <c r="AP95" i="2"/>
  <c r="AM95" i="2"/>
  <c r="AJ95" i="2"/>
  <c r="AG95" i="2"/>
  <c r="AC95" i="2"/>
  <c r="Z95" i="2"/>
  <c r="W95" i="2"/>
  <c r="T95" i="2"/>
  <c r="Q95" i="2"/>
  <c r="L95" i="2"/>
  <c r="CE95" i="2" s="1"/>
  <c r="G95" i="2"/>
  <c r="CF95" i="2" s="1"/>
  <c r="B95" i="2"/>
  <c r="CA94" i="2"/>
  <c r="BX94" i="2"/>
  <c r="BU94" i="2"/>
  <c r="BM94" i="2"/>
  <c r="BJ94" i="2"/>
  <c r="BG94" i="2"/>
  <c r="AX94" i="2"/>
  <c r="AW94" i="2"/>
  <c r="AS94" i="2"/>
  <c r="AP94" i="2"/>
  <c r="AM94" i="2"/>
  <c r="AJ94" i="2"/>
  <c r="AG94" i="2"/>
  <c r="AC94" i="2"/>
  <c r="Z94" i="2"/>
  <c r="W94" i="2"/>
  <c r="T94" i="2"/>
  <c r="Q94" i="2"/>
  <c r="L94" i="2"/>
  <c r="CE94" i="2" s="1"/>
  <c r="G94" i="2"/>
  <c r="CF94" i="2" s="1"/>
  <c r="B94" i="2"/>
  <c r="CA93" i="2"/>
  <c r="BX93" i="2"/>
  <c r="BU93" i="2"/>
  <c r="BM93" i="2"/>
  <c r="BJ93" i="2"/>
  <c r="BG93" i="2"/>
  <c r="AX93" i="2"/>
  <c r="AW93" i="2"/>
  <c r="AS93" i="2"/>
  <c r="AP93" i="2"/>
  <c r="AM93" i="2"/>
  <c r="AJ93" i="2"/>
  <c r="AG93" i="2"/>
  <c r="AC93" i="2"/>
  <c r="Z93" i="2"/>
  <c r="W93" i="2"/>
  <c r="T93" i="2"/>
  <c r="Q93" i="2"/>
  <c r="L93" i="2"/>
  <c r="CE93" i="2" s="1"/>
  <c r="G93" i="2"/>
  <c r="CF93" i="2" s="1"/>
  <c r="B93" i="2"/>
  <c r="CA92" i="2"/>
  <c r="BX92" i="2"/>
  <c r="BU92" i="2"/>
  <c r="BM92" i="2"/>
  <c r="BJ92" i="2"/>
  <c r="BG92" i="2"/>
  <c r="AX92" i="2"/>
  <c r="AW92" i="2"/>
  <c r="AS92" i="2"/>
  <c r="AP92" i="2"/>
  <c r="AM92" i="2"/>
  <c r="AJ92" i="2"/>
  <c r="AG92" i="2"/>
  <c r="AC92" i="2"/>
  <c r="Z92" i="2"/>
  <c r="W92" i="2"/>
  <c r="T92" i="2"/>
  <c r="Q92" i="2"/>
  <c r="L92" i="2"/>
  <c r="CE92" i="2" s="1"/>
  <c r="G92" i="2"/>
  <c r="CF92" i="2" s="1"/>
  <c r="B92" i="2"/>
  <c r="CA91" i="2"/>
  <c r="BX91" i="2"/>
  <c r="BU91" i="2"/>
  <c r="BM91" i="2"/>
  <c r="BJ91" i="2"/>
  <c r="BG91" i="2"/>
  <c r="AX91" i="2"/>
  <c r="AW91" i="2"/>
  <c r="AS91" i="2"/>
  <c r="AP91" i="2"/>
  <c r="AM91" i="2"/>
  <c r="AJ91" i="2"/>
  <c r="AG91" i="2"/>
  <c r="AC91" i="2"/>
  <c r="Z91" i="2"/>
  <c r="W91" i="2"/>
  <c r="T91" i="2"/>
  <c r="Q91" i="2"/>
  <c r="L91" i="2"/>
  <c r="CE91" i="2" s="1"/>
  <c r="G91" i="2"/>
  <c r="CF91" i="2" s="1"/>
  <c r="B91" i="2"/>
  <c r="CA90" i="2"/>
  <c r="BX90" i="2"/>
  <c r="BU90" i="2"/>
  <c r="BM90" i="2"/>
  <c r="BJ90" i="2"/>
  <c r="BG90" i="2"/>
  <c r="AX90" i="2"/>
  <c r="AW90" i="2"/>
  <c r="AS90" i="2"/>
  <c r="AP90" i="2"/>
  <c r="AM90" i="2"/>
  <c r="AJ90" i="2"/>
  <c r="AG90" i="2"/>
  <c r="AC90" i="2"/>
  <c r="Z90" i="2"/>
  <c r="W90" i="2"/>
  <c r="T90" i="2"/>
  <c r="Q90" i="2"/>
  <c r="L90" i="2"/>
  <c r="CE90" i="2" s="1"/>
  <c r="G90" i="2"/>
  <c r="CF90" i="2" s="1"/>
  <c r="B90" i="2"/>
  <c r="CA89" i="2"/>
  <c r="BX89" i="2"/>
  <c r="BU89" i="2"/>
  <c r="BM89" i="2"/>
  <c r="BJ89" i="2"/>
  <c r="BG89" i="2"/>
  <c r="AX89" i="2"/>
  <c r="AW89" i="2"/>
  <c r="AS89" i="2"/>
  <c r="AP89" i="2"/>
  <c r="AM89" i="2"/>
  <c r="AJ89" i="2"/>
  <c r="AG89" i="2"/>
  <c r="AC89" i="2"/>
  <c r="Z89" i="2"/>
  <c r="W89" i="2"/>
  <c r="T89" i="2"/>
  <c r="Q89" i="2"/>
  <c r="L89" i="2"/>
  <c r="CE89" i="2" s="1"/>
  <c r="G89" i="2"/>
  <c r="CF89" i="2" s="1"/>
  <c r="B89" i="2"/>
  <c r="CA88" i="2"/>
  <c r="BX88" i="2"/>
  <c r="BU88" i="2"/>
  <c r="BM88" i="2"/>
  <c r="BJ88" i="2"/>
  <c r="BG88" i="2"/>
  <c r="AX88" i="2"/>
  <c r="AW88" i="2"/>
  <c r="AS88" i="2"/>
  <c r="AP88" i="2"/>
  <c r="AM88" i="2"/>
  <c r="AJ88" i="2"/>
  <c r="AG88" i="2"/>
  <c r="AC88" i="2"/>
  <c r="Z88" i="2"/>
  <c r="W88" i="2"/>
  <c r="T88" i="2"/>
  <c r="Q88" i="2"/>
  <c r="L88" i="2"/>
  <c r="CE88" i="2" s="1"/>
  <c r="G88" i="2"/>
  <c r="CF88" i="2" s="1"/>
  <c r="B88" i="2"/>
  <c r="CA87" i="2"/>
  <c r="BX87" i="2"/>
  <c r="BU87" i="2"/>
  <c r="BR87" i="2"/>
  <c r="BM87" i="2"/>
  <c r="BJ87" i="2"/>
  <c r="BG87" i="2"/>
  <c r="AX87" i="2"/>
  <c r="AW87" i="2"/>
  <c r="AS87" i="2"/>
  <c r="AP87" i="2"/>
  <c r="AM87" i="2"/>
  <c r="AJ87" i="2"/>
  <c r="AG87" i="2"/>
  <c r="AC87" i="2"/>
  <c r="Z87" i="2"/>
  <c r="W87" i="2"/>
  <c r="T87" i="2"/>
  <c r="Q87" i="2"/>
  <c r="L87" i="2"/>
  <c r="CE87" i="2" s="1"/>
  <c r="G87" i="2"/>
  <c r="CF87" i="2" s="1"/>
  <c r="B87" i="2"/>
  <c r="CA86" i="2"/>
  <c r="BX86" i="2"/>
  <c r="BU86" i="2"/>
  <c r="BM86" i="2"/>
  <c r="BJ86" i="2"/>
  <c r="BG86" i="2"/>
  <c r="AX86" i="2"/>
  <c r="AW86" i="2"/>
  <c r="AS86" i="2"/>
  <c r="AP86" i="2"/>
  <c r="AM86" i="2"/>
  <c r="AJ86" i="2"/>
  <c r="AG86" i="2"/>
  <c r="AC86" i="2"/>
  <c r="Z86" i="2"/>
  <c r="W86" i="2"/>
  <c r="T86" i="2"/>
  <c r="Q86" i="2"/>
  <c r="L86" i="2"/>
  <c r="CE86" i="2" s="1"/>
  <c r="G86" i="2"/>
  <c r="CF86" i="2" s="1"/>
  <c r="B86" i="2"/>
  <c r="CA85" i="2"/>
  <c r="BX85" i="2"/>
  <c r="BU85" i="2"/>
  <c r="BM85" i="2"/>
  <c r="BJ85" i="2"/>
  <c r="BG85" i="2"/>
  <c r="AX85" i="2"/>
  <c r="AV85" i="2" s="1"/>
  <c r="AW85" i="2"/>
  <c r="AS85" i="2"/>
  <c r="AP85" i="2"/>
  <c r="AM85" i="2"/>
  <c r="AJ85" i="2"/>
  <c r="AG85" i="2"/>
  <c r="AC85" i="2"/>
  <c r="Z85" i="2"/>
  <c r="W85" i="2"/>
  <c r="T85" i="2"/>
  <c r="Q85" i="2"/>
  <c r="L85" i="2"/>
  <c r="CE85" i="2" s="1"/>
  <c r="G85" i="2"/>
  <c r="CF85" i="2" s="1"/>
  <c r="B85" i="2"/>
  <c r="CA84" i="2"/>
  <c r="BX84" i="2"/>
  <c r="BU84" i="2"/>
  <c r="BM84" i="2"/>
  <c r="BJ84" i="2"/>
  <c r="BG84" i="2"/>
  <c r="AX84" i="2"/>
  <c r="AV84" i="2" s="1"/>
  <c r="AW84" i="2"/>
  <c r="AS84" i="2"/>
  <c r="AP84" i="2"/>
  <c r="AM84" i="2"/>
  <c r="AJ84" i="2"/>
  <c r="AG84" i="2"/>
  <c r="AC84" i="2"/>
  <c r="Z84" i="2"/>
  <c r="W84" i="2"/>
  <c r="T84" i="2"/>
  <c r="Q84" i="2"/>
  <c r="L84" i="2"/>
  <c r="CE84" i="2" s="1"/>
  <c r="G84" i="2"/>
  <c r="CF84" i="2" s="1"/>
  <c r="B84" i="2"/>
  <c r="CA83" i="2"/>
  <c r="BX83" i="2"/>
  <c r="BU83" i="2"/>
  <c r="BM83" i="2"/>
  <c r="BJ83" i="2"/>
  <c r="BG83" i="2"/>
  <c r="AX83" i="2"/>
  <c r="AW83" i="2"/>
  <c r="AS83" i="2"/>
  <c r="AP83" i="2"/>
  <c r="AM83" i="2"/>
  <c r="AJ83" i="2"/>
  <c r="AG83" i="2"/>
  <c r="AC83" i="2"/>
  <c r="Z83" i="2"/>
  <c r="W83" i="2"/>
  <c r="T83" i="2"/>
  <c r="Q83" i="2"/>
  <c r="L83" i="2"/>
  <c r="CE83" i="2" s="1"/>
  <c r="G83" i="2"/>
  <c r="CF83" i="2" s="1"/>
  <c r="B83" i="2"/>
  <c r="CA82" i="2"/>
  <c r="BX82" i="2"/>
  <c r="BU82" i="2"/>
  <c r="BM82" i="2"/>
  <c r="BJ82" i="2"/>
  <c r="BG82" i="2"/>
  <c r="AX82" i="2"/>
  <c r="AW82" i="2"/>
  <c r="AS82" i="2"/>
  <c r="AP82" i="2"/>
  <c r="AM82" i="2"/>
  <c r="AJ82" i="2"/>
  <c r="AG82" i="2"/>
  <c r="AC82" i="2"/>
  <c r="Z82" i="2"/>
  <c r="W82" i="2"/>
  <c r="T82" i="2"/>
  <c r="Q82" i="2"/>
  <c r="L82" i="2"/>
  <c r="CE82" i="2" s="1"/>
  <c r="G82" i="2"/>
  <c r="CF82" i="2" s="1"/>
  <c r="B82" i="2"/>
  <c r="CA81" i="2"/>
  <c r="BX81" i="2"/>
  <c r="BU81" i="2"/>
  <c r="BR81" i="2"/>
  <c r="BR96" i="2" s="1"/>
  <c r="BM81" i="2"/>
  <c r="BJ81" i="2"/>
  <c r="BG81" i="2"/>
  <c r="AX81" i="2"/>
  <c r="AW81" i="2"/>
  <c r="AS81" i="2"/>
  <c r="AP81" i="2"/>
  <c r="AM81" i="2"/>
  <c r="AJ81" i="2"/>
  <c r="AG81" i="2"/>
  <c r="AC81" i="2"/>
  <c r="Z81" i="2"/>
  <c r="W81" i="2"/>
  <c r="T81" i="2"/>
  <c r="Q81" i="2"/>
  <c r="L81" i="2"/>
  <c r="CE81" i="2" s="1"/>
  <c r="G81" i="2"/>
  <c r="CF81" i="2" s="1"/>
  <c r="B81" i="2"/>
  <c r="CA80" i="2"/>
  <c r="BX80" i="2"/>
  <c r="BU80" i="2"/>
  <c r="BM80" i="2"/>
  <c r="BJ80" i="2"/>
  <c r="BG80" i="2"/>
  <c r="AX80" i="2"/>
  <c r="AW80" i="2"/>
  <c r="AS80" i="2"/>
  <c r="AP80" i="2"/>
  <c r="AM80" i="2"/>
  <c r="AJ80" i="2"/>
  <c r="AG80" i="2"/>
  <c r="AC80" i="2"/>
  <c r="Z80" i="2"/>
  <c r="W80" i="2"/>
  <c r="T80" i="2"/>
  <c r="Q80" i="2"/>
  <c r="L80" i="2"/>
  <c r="CE80" i="2" s="1"/>
  <c r="G80" i="2"/>
  <c r="CF80" i="2" s="1"/>
  <c r="B80" i="2"/>
  <c r="CA79" i="2"/>
  <c r="BX79" i="2"/>
  <c r="BU79" i="2"/>
  <c r="BM79" i="2"/>
  <c r="BJ79" i="2"/>
  <c r="BG79" i="2"/>
  <c r="AX79" i="2"/>
  <c r="AW79" i="2"/>
  <c r="AS79" i="2"/>
  <c r="AP79" i="2"/>
  <c r="AM79" i="2"/>
  <c r="AJ79" i="2"/>
  <c r="AG79" i="2"/>
  <c r="AC79" i="2"/>
  <c r="Z79" i="2"/>
  <c r="W79" i="2"/>
  <c r="T79" i="2"/>
  <c r="Q79" i="2"/>
  <c r="L79" i="2"/>
  <c r="CE79" i="2" s="1"/>
  <c r="G79" i="2"/>
  <c r="CF79" i="2" s="1"/>
  <c r="B79" i="2"/>
  <c r="CA78" i="2"/>
  <c r="BX78" i="2"/>
  <c r="BU78" i="2"/>
  <c r="BM78" i="2"/>
  <c r="BJ78" i="2"/>
  <c r="BG78" i="2"/>
  <c r="AX78" i="2"/>
  <c r="AW78" i="2"/>
  <c r="AS78" i="2"/>
  <c r="AP78" i="2"/>
  <c r="AM78" i="2"/>
  <c r="AJ78" i="2"/>
  <c r="AG78" i="2"/>
  <c r="AC78" i="2"/>
  <c r="Z78" i="2"/>
  <c r="W78" i="2"/>
  <c r="T78" i="2"/>
  <c r="Q78" i="2"/>
  <c r="L78" i="2"/>
  <c r="CE78" i="2" s="1"/>
  <c r="G78" i="2"/>
  <c r="CF78" i="2" s="1"/>
  <c r="B78" i="2"/>
  <c r="CA77" i="2"/>
  <c r="BX77" i="2"/>
  <c r="BU77" i="2"/>
  <c r="BM77" i="2"/>
  <c r="BJ77" i="2"/>
  <c r="BG77" i="2"/>
  <c r="AX77" i="2"/>
  <c r="AW77" i="2"/>
  <c r="AS77" i="2"/>
  <c r="AP77" i="2"/>
  <c r="AM77" i="2"/>
  <c r="AJ77" i="2"/>
  <c r="AG77" i="2"/>
  <c r="AC77" i="2"/>
  <c r="Z77" i="2"/>
  <c r="W77" i="2"/>
  <c r="T77" i="2"/>
  <c r="Q77" i="2"/>
  <c r="L77" i="2"/>
  <c r="CE77" i="2" s="1"/>
  <c r="G77" i="2"/>
  <c r="CF77" i="2" s="1"/>
  <c r="B77" i="2"/>
  <c r="CA76" i="2"/>
  <c r="BX76" i="2"/>
  <c r="BU76" i="2"/>
  <c r="BM76" i="2"/>
  <c r="BJ76" i="2"/>
  <c r="BG76" i="2"/>
  <c r="AX76" i="2"/>
  <c r="AW76" i="2"/>
  <c r="AS76" i="2"/>
  <c r="AP76" i="2"/>
  <c r="AM76" i="2"/>
  <c r="AJ76" i="2"/>
  <c r="AG76" i="2"/>
  <c r="AC76" i="2"/>
  <c r="Z76" i="2"/>
  <c r="W76" i="2"/>
  <c r="T76" i="2"/>
  <c r="Q76" i="2"/>
  <c r="L76" i="2"/>
  <c r="CE76" i="2" s="1"/>
  <c r="G76" i="2"/>
  <c r="CF76" i="2" s="1"/>
  <c r="B76" i="2"/>
  <c r="CA75" i="2"/>
  <c r="BX75" i="2"/>
  <c r="BU75" i="2"/>
  <c r="BM75" i="2"/>
  <c r="BJ75" i="2"/>
  <c r="BG75" i="2"/>
  <c r="AX75" i="2"/>
  <c r="AW75" i="2"/>
  <c r="AS75" i="2"/>
  <c r="AP75" i="2"/>
  <c r="AM75" i="2"/>
  <c r="AJ75" i="2"/>
  <c r="AG75" i="2"/>
  <c r="AC75" i="2"/>
  <c r="Z75" i="2"/>
  <c r="W75" i="2"/>
  <c r="T75" i="2"/>
  <c r="Q75" i="2"/>
  <c r="L75" i="2"/>
  <c r="CE75" i="2" s="1"/>
  <c r="G75" i="2"/>
  <c r="CF75" i="2" s="1"/>
  <c r="B75" i="2"/>
  <c r="CA74" i="2"/>
  <c r="BX74" i="2"/>
  <c r="BU74" i="2"/>
  <c r="BM74" i="2"/>
  <c r="BJ74" i="2"/>
  <c r="BG74" i="2"/>
  <c r="AX74" i="2"/>
  <c r="AW74" i="2"/>
  <c r="AS74" i="2"/>
  <c r="AP74" i="2"/>
  <c r="AM74" i="2"/>
  <c r="AJ74" i="2"/>
  <c r="AG74" i="2"/>
  <c r="AC74" i="2"/>
  <c r="Z74" i="2"/>
  <c r="W74" i="2"/>
  <c r="T74" i="2"/>
  <c r="Q74" i="2"/>
  <c r="L74" i="2"/>
  <c r="CE74" i="2" s="1"/>
  <c r="G74" i="2"/>
  <c r="CF74" i="2" s="1"/>
  <c r="B74" i="2"/>
  <c r="CA73" i="2"/>
  <c r="BX73" i="2"/>
  <c r="BU73" i="2"/>
  <c r="BM73" i="2"/>
  <c r="BJ73" i="2"/>
  <c r="BG73" i="2"/>
  <c r="AX73" i="2"/>
  <c r="AW73" i="2"/>
  <c r="AS73" i="2"/>
  <c r="AP73" i="2"/>
  <c r="AM73" i="2"/>
  <c r="AJ73" i="2"/>
  <c r="AG73" i="2"/>
  <c r="AC73" i="2"/>
  <c r="Z73" i="2"/>
  <c r="W73" i="2"/>
  <c r="T73" i="2"/>
  <c r="Q73" i="2"/>
  <c r="L73" i="2"/>
  <c r="CE73" i="2" s="1"/>
  <c r="G73" i="2"/>
  <c r="CF73" i="2" s="1"/>
  <c r="B73" i="2"/>
  <c r="CA72" i="2"/>
  <c r="BX72" i="2"/>
  <c r="BU72" i="2"/>
  <c r="BM72" i="2"/>
  <c r="BJ72" i="2"/>
  <c r="BG72" i="2"/>
  <c r="AX72" i="2"/>
  <c r="AW72" i="2"/>
  <c r="AS72" i="2"/>
  <c r="AP72" i="2"/>
  <c r="AM72" i="2"/>
  <c r="AJ72" i="2"/>
  <c r="AG72" i="2"/>
  <c r="AC72" i="2"/>
  <c r="Z72" i="2"/>
  <c r="W72" i="2"/>
  <c r="T72" i="2"/>
  <c r="Q72" i="2"/>
  <c r="L72" i="2"/>
  <c r="CE72" i="2" s="1"/>
  <c r="G72" i="2"/>
  <c r="CF72" i="2" s="1"/>
  <c r="B72" i="2"/>
  <c r="CA71" i="2"/>
  <c r="BX71" i="2"/>
  <c r="BU71" i="2"/>
  <c r="BM71" i="2"/>
  <c r="BJ71" i="2"/>
  <c r="BG71" i="2"/>
  <c r="AX71" i="2"/>
  <c r="AW71" i="2"/>
  <c r="AS71" i="2"/>
  <c r="AP71" i="2"/>
  <c r="AM71" i="2"/>
  <c r="AJ71" i="2"/>
  <c r="AG71" i="2"/>
  <c r="AC71" i="2"/>
  <c r="Z71" i="2"/>
  <c r="W71" i="2"/>
  <c r="T71" i="2"/>
  <c r="Q71" i="2"/>
  <c r="L71" i="2"/>
  <c r="CE71" i="2" s="1"/>
  <c r="G71" i="2"/>
  <c r="CF71" i="2" s="1"/>
  <c r="B71" i="2"/>
  <c r="CA70" i="2"/>
  <c r="BX70" i="2"/>
  <c r="BU70" i="2"/>
  <c r="BM70" i="2"/>
  <c r="BJ70" i="2"/>
  <c r="BG70" i="2"/>
  <c r="AX70" i="2"/>
  <c r="AW70" i="2"/>
  <c r="AS70" i="2"/>
  <c r="AP70" i="2"/>
  <c r="AM70" i="2"/>
  <c r="AJ70" i="2"/>
  <c r="AG70" i="2"/>
  <c r="AC70" i="2"/>
  <c r="Z70" i="2"/>
  <c r="W70" i="2"/>
  <c r="T70" i="2"/>
  <c r="Q70" i="2"/>
  <c r="L70" i="2"/>
  <c r="CE70" i="2" s="1"/>
  <c r="G70" i="2"/>
  <c r="CF70" i="2" s="1"/>
  <c r="B70" i="2"/>
  <c r="CA69" i="2"/>
  <c r="BX69" i="2"/>
  <c r="BU69" i="2"/>
  <c r="BM69" i="2"/>
  <c r="BJ69" i="2"/>
  <c r="BG69" i="2"/>
  <c r="AX69" i="2"/>
  <c r="AW69" i="2"/>
  <c r="AS69" i="2"/>
  <c r="AP69" i="2"/>
  <c r="AM69" i="2"/>
  <c r="AJ69" i="2"/>
  <c r="AG69" i="2"/>
  <c r="AC69" i="2"/>
  <c r="Z69" i="2"/>
  <c r="W69" i="2"/>
  <c r="T69" i="2"/>
  <c r="Q69" i="2"/>
  <c r="L69" i="2"/>
  <c r="CE69" i="2" s="1"/>
  <c r="G69" i="2"/>
  <c r="CF69" i="2" s="1"/>
  <c r="B69" i="2"/>
  <c r="CA68" i="2"/>
  <c r="BX68" i="2"/>
  <c r="BU68" i="2"/>
  <c r="BM68" i="2"/>
  <c r="BJ68" i="2"/>
  <c r="BG68" i="2"/>
  <c r="AX68" i="2"/>
  <c r="AW68" i="2"/>
  <c r="AS68" i="2"/>
  <c r="AP68" i="2"/>
  <c r="AM68" i="2"/>
  <c r="AJ68" i="2"/>
  <c r="AG68" i="2"/>
  <c r="AC68" i="2"/>
  <c r="Z68" i="2"/>
  <c r="W68" i="2"/>
  <c r="T68" i="2"/>
  <c r="Q68" i="2"/>
  <c r="L68" i="2"/>
  <c r="CE68" i="2" s="1"/>
  <c r="G68" i="2"/>
  <c r="CF68" i="2" s="1"/>
  <c r="B68" i="2"/>
  <c r="CA67" i="2"/>
  <c r="BX67" i="2"/>
  <c r="BU67" i="2"/>
  <c r="BM67" i="2"/>
  <c r="BJ67" i="2"/>
  <c r="BG67" i="2"/>
  <c r="AX67" i="2"/>
  <c r="AW67" i="2"/>
  <c r="AS67" i="2"/>
  <c r="AP67" i="2"/>
  <c r="AM67" i="2"/>
  <c r="AJ67" i="2"/>
  <c r="AG67" i="2"/>
  <c r="AC67" i="2"/>
  <c r="Z67" i="2"/>
  <c r="W67" i="2"/>
  <c r="T67" i="2"/>
  <c r="Q67" i="2"/>
  <c r="L67" i="2"/>
  <c r="CE67" i="2" s="1"/>
  <c r="G67" i="2"/>
  <c r="CF67" i="2" s="1"/>
  <c r="B67" i="2"/>
  <c r="CA66" i="2"/>
  <c r="BX66" i="2"/>
  <c r="BU66" i="2"/>
  <c r="BM66" i="2"/>
  <c r="BJ66" i="2"/>
  <c r="BG66" i="2"/>
  <c r="AX66" i="2"/>
  <c r="AV66" i="2" s="1"/>
  <c r="AW66" i="2"/>
  <c r="AS66" i="2"/>
  <c r="AP66" i="2"/>
  <c r="AM66" i="2"/>
  <c r="AJ66" i="2"/>
  <c r="AG66" i="2"/>
  <c r="AC66" i="2"/>
  <c r="Z66" i="2"/>
  <c r="W66" i="2"/>
  <c r="T66" i="2"/>
  <c r="Q66" i="2"/>
  <c r="L66" i="2"/>
  <c r="CE66" i="2" s="1"/>
  <c r="G66" i="2"/>
  <c r="CF66" i="2" s="1"/>
  <c r="B66" i="2"/>
  <c r="CA65" i="2"/>
  <c r="BX65" i="2"/>
  <c r="BU65" i="2"/>
  <c r="BM65" i="2"/>
  <c r="BJ65" i="2"/>
  <c r="BG65" i="2"/>
  <c r="AX65" i="2"/>
  <c r="AW65" i="2"/>
  <c r="AS65" i="2"/>
  <c r="AP65" i="2"/>
  <c r="AM65" i="2"/>
  <c r="AJ65" i="2"/>
  <c r="AG65" i="2"/>
  <c r="AC65" i="2"/>
  <c r="Z65" i="2"/>
  <c r="W65" i="2"/>
  <c r="T65" i="2"/>
  <c r="Q65" i="2"/>
  <c r="L65" i="2"/>
  <c r="CE65" i="2" s="1"/>
  <c r="G65" i="2"/>
  <c r="CF65" i="2" s="1"/>
  <c r="B65" i="2"/>
  <c r="CA64" i="2"/>
  <c r="BX64" i="2"/>
  <c r="BU64" i="2"/>
  <c r="BM64" i="2"/>
  <c r="BJ64" i="2"/>
  <c r="BG64" i="2"/>
  <c r="AX64" i="2"/>
  <c r="AW64" i="2"/>
  <c r="AS64" i="2"/>
  <c r="AP64" i="2"/>
  <c r="AM64" i="2"/>
  <c r="AJ64" i="2"/>
  <c r="AG64" i="2"/>
  <c r="AC64" i="2"/>
  <c r="Z64" i="2"/>
  <c r="W64" i="2"/>
  <c r="T64" i="2"/>
  <c r="Q64" i="2"/>
  <c r="L64" i="2"/>
  <c r="CE64" i="2" s="1"/>
  <c r="G64" i="2"/>
  <c r="CF64" i="2" s="1"/>
  <c r="B64" i="2"/>
  <c r="CA63" i="2"/>
  <c r="BX63" i="2"/>
  <c r="BU63" i="2"/>
  <c r="BM63" i="2"/>
  <c r="BJ63" i="2"/>
  <c r="BG63" i="2"/>
  <c r="AX63" i="2"/>
  <c r="AW63" i="2"/>
  <c r="AS63" i="2"/>
  <c r="AP63" i="2"/>
  <c r="AM63" i="2"/>
  <c r="AJ63" i="2"/>
  <c r="AG63" i="2"/>
  <c r="AC63" i="2"/>
  <c r="Z63" i="2"/>
  <c r="W63" i="2"/>
  <c r="T63" i="2"/>
  <c r="Q63" i="2"/>
  <c r="L63" i="2"/>
  <c r="CE63" i="2" s="1"/>
  <c r="G63" i="2"/>
  <c r="CF63" i="2" s="1"/>
  <c r="B63" i="2"/>
  <c r="CA62" i="2"/>
  <c r="BX62" i="2"/>
  <c r="BU62" i="2"/>
  <c r="BM62" i="2"/>
  <c r="BJ62" i="2"/>
  <c r="BG62" i="2"/>
  <c r="AX62" i="2"/>
  <c r="AW62" i="2"/>
  <c r="AS62" i="2"/>
  <c r="AP62" i="2"/>
  <c r="AM62" i="2"/>
  <c r="AJ62" i="2"/>
  <c r="AG62" i="2"/>
  <c r="AC62" i="2"/>
  <c r="Z62" i="2"/>
  <c r="W62" i="2"/>
  <c r="T62" i="2"/>
  <c r="Q62" i="2"/>
  <c r="L62" i="2"/>
  <c r="CE62" i="2" s="1"/>
  <c r="G62" i="2"/>
  <c r="CF62" i="2" s="1"/>
  <c r="B62" i="2"/>
  <c r="CA61" i="2"/>
  <c r="BX61" i="2"/>
  <c r="BU61" i="2"/>
  <c r="BM61" i="2"/>
  <c r="BJ61" i="2"/>
  <c r="BG61" i="2"/>
  <c r="AX61" i="2"/>
  <c r="AW61" i="2"/>
  <c r="AS61" i="2"/>
  <c r="AP61" i="2"/>
  <c r="AM61" i="2"/>
  <c r="AJ61" i="2"/>
  <c r="AG61" i="2"/>
  <c r="AC61" i="2"/>
  <c r="Z61" i="2"/>
  <c r="W61" i="2"/>
  <c r="T61" i="2"/>
  <c r="Q61" i="2"/>
  <c r="L61" i="2"/>
  <c r="CE61" i="2" s="1"/>
  <c r="G61" i="2"/>
  <c r="CF61" i="2" s="1"/>
  <c r="B61" i="2"/>
  <c r="CA60" i="2"/>
  <c r="BX60" i="2"/>
  <c r="BU60" i="2"/>
  <c r="BM60" i="2"/>
  <c r="BJ60" i="2"/>
  <c r="BG60" i="2"/>
  <c r="AX60" i="2"/>
  <c r="AW60" i="2"/>
  <c r="AV60" i="2" s="1"/>
  <c r="AS60" i="2"/>
  <c r="AP60" i="2"/>
  <c r="AM60" i="2"/>
  <c r="AJ60" i="2"/>
  <c r="AG60" i="2"/>
  <c r="AC60" i="2"/>
  <c r="Z60" i="2"/>
  <c r="W60" i="2"/>
  <c r="T60" i="2"/>
  <c r="Q60" i="2"/>
  <c r="L60" i="2"/>
  <c r="CE60" i="2" s="1"/>
  <c r="G60" i="2"/>
  <c r="CF60" i="2" s="1"/>
  <c r="B60" i="2"/>
  <c r="CA59" i="2"/>
  <c r="BX59" i="2"/>
  <c r="BU59" i="2"/>
  <c r="BM59" i="2"/>
  <c r="BJ59" i="2"/>
  <c r="BG59" i="2"/>
  <c r="AX59" i="2"/>
  <c r="AW59" i="2"/>
  <c r="AS59" i="2"/>
  <c r="AP59" i="2"/>
  <c r="AM59" i="2"/>
  <c r="AJ59" i="2"/>
  <c r="AG59" i="2"/>
  <c r="AC59" i="2"/>
  <c r="Z59" i="2"/>
  <c r="W59" i="2"/>
  <c r="T59" i="2"/>
  <c r="Q59" i="2"/>
  <c r="L59" i="2"/>
  <c r="CE59" i="2" s="1"/>
  <c r="G59" i="2"/>
  <c r="CF59" i="2" s="1"/>
  <c r="B59" i="2"/>
  <c r="CA58" i="2"/>
  <c r="BX58" i="2"/>
  <c r="BU58" i="2"/>
  <c r="BM58" i="2"/>
  <c r="BJ58" i="2"/>
  <c r="BG58" i="2"/>
  <c r="AX58" i="2"/>
  <c r="AV58" i="2" s="1"/>
  <c r="AW58" i="2"/>
  <c r="AS58" i="2"/>
  <c r="AP58" i="2"/>
  <c r="AM58" i="2"/>
  <c r="AJ58" i="2"/>
  <c r="AG58" i="2"/>
  <c r="AC58" i="2"/>
  <c r="Z58" i="2"/>
  <c r="W58" i="2"/>
  <c r="T58" i="2"/>
  <c r="Q58" i="2"/>
  <c r="L58" i="2"/>
  <c r="CE58" i="2" s="1"/>
  <c r="G58" i="2"/>
  <c r="CF58" i="2" s="1"/>
  <c r="B58" i="2"/>
  <c r="CA57" i="2"/>
  <c r="BX57" i="2"/>
  <c r="BU57" i="2"/>
  <c r="BM57" i="2"/>
  <c r="BJ57" i="2"/>
  <c r="BG57" i="2"/>
  <c r="AX57" i="2"/>
  <c r="AW57" i="2"/>
  <c r="AS57" i="2"/>
  <c r="AP57" i="2"/>
  <c r="AM57" i="2"/>
  <c r="AJ57" i="2"/>
  <c r="AG57" i="2"/>
  <c r="AC57" i="2"/>
  <c r="Z57" i="2"/>
  <c r="W57" i="2"/>
  <c r="T57" i="2"/>
  <c r="Q57" i="2"/>
  <c r="L57" i="2"/>
  <c r="CE57" i="2" s="1"/>
  <c r="G57" i="2"/>
  <c r="CF57" i="2" s="1"/>
  <c r="B57" i="2"/>
  <c r="CA56" i="2"/>
  <c r="BX56" i="2"/>
  <c r="BU56" i="2"/>
  <c r="BM56" i="2"/>
  <c r="BJ56" i="2"/>
  <c r="BG56" i="2"/>
  <c r="AX56" i="2"/>
  <c r="AW56" i="2"/>
  <c r="AS56" i="2"/>
  <c r="AP56" i="2"/>
  <c r="AM56" i="2"/>
  <c r="AJ56" i="2"/>
  <c r="AG56" i="2"/>
  <c r="AC56" i="2"/>
  <c r="Z56" i="2"/>
  <c r="W56" i="2"/>
  <c r="T56" i="2"/>
  <c r="Q56" i="2"/>
  <c r="L56" i="2"/>
  <c r="CE56" i="2" s="1"/>
  <c r="G56" i="2"/>
  <c r="CF56" i="2" s="1"/>
  <c r="B56" i="2"/>
  <c r="CA55" i="2"/>
  <c r="BX55" i="2"/>
  <c r="BU55" i="2"/>
  <c r="BM55" i="2"/>
  <c r="BJ55" i="2"/>
  <c r="BG55" i="2"/>
  <c r="AX55" i="2"/>
  <c r="AW55" i="2"/>
  <c r="AS55" i="2"/>
  <c r="AP55" i="2"/>
  <c r="AM55" i="2"/>
  <c r="AJ55" i="2"/>
  <c r="AG55" i="2"/>
  <c r="AC55" i="2"/>
  <c r="Z55" i="2"/>
  <c r="W55" i="2"/>
  <c r="T55" i="2"/>
  <c r="Q55" i="2"/>
  <c r="L55" i="2"/>
  <c r="CE55" i="2" s="1"/>
  <c r="G55" i="2"/>
  <c r="CF55" i="2" s="1"/>
  <c r="B55" i="2"/>
  <c r="CA54" i="2"/>
  <c r="BX54" i="2"/>
  <c r="BU54" i="2"/>
  <c r="BM54" i="2"/>
  <c r="BJ54" i="2"/>
  <c r="BG54" i="2"/>
  <c r="AX54" i="2"/>
  <c r="AW54" i="2"/>
  <c r="AS54" i="2"/>
  <c r="AP54" i="2"/>
  <c r="AM54" i="2"/>
  <c r="AJ54" i="2"/>
  <c r="AG54" i="2"/>
  <c r="AC54" i="2"/>
  <c r="Z54" i="2"/>
  <c r="W54" i="2"/>
  <c r="T54" i="2"/>
  <c r="Q54" i="2"/>
  <c r="L54" i="2"/>
  <c r="CE54" i="2" s="1"/>
  <c r="G54" i="2"/>
  <c r="CF54" i="2" s="1"/>
  <c r="B54" i="2"/>
  <c r="CA53" i="2"/>
  <c r="BX53" i="2"/>
  <c r="BU53" i="2"/>
  <c r="BM53" i="2"/>
  <c r="BJ53" i="2"/>
  <c r="BG53" i="2"/>
  <c r="AX53" i="2"/>
  <c r="AW53" i="2"/>
  <c r="AS53" i="2"/>
  <c r="AP53" i="2"/>
  <c r="AM53" i="2"/>
  <c r="AJ53" i="2"/>
  <c r="AG53" i="2"/>
  <c r="AC53" i="2"/>
  <c r="Z53" i="2"/>
  <c r="W53" i="2"/>
  <c r="T53" i="2"/>
  <c r="Q53" i="2"/>
  <c r="L53" i="2"/>
  <c r="CE53" i="2" s="1"/>
  <c r="G53" i="2"/>
  <c r="CF53" i="2" s="1"/>
  <c r="B53" i="2"/>
  <c r="CA52" i="2"/>
  <c r="BX52" i="2"/>
  <c r="BU52" i="2"/>
  <c r="BM52" i="2"/>
  <c r="BJ52" i="2"/>
  <c r="BG52" i="2"/>
  <c r="AX52" i="2"/>
  <c r="AW52" i="2"/>
  <c r="AS52" i="2"/>
  <c r="AP52" i="2"/>
  <c r="AM52" i="2"/>
  <c r="AJ52" i="2"/>
  <c r="AG52" i="2"/>
  <c r="AC52" i="2"/>
  <c r="Z52" i="2"/>
  <c r="W52" i="2"/>
  <c r="T52" i="2"/>
  <c r="Q52" i="2"/>
  <c r="L52" i="2"/>
  <c r="CE52" i="2" s="1"/>
  <c r="G52" i="2"/>
  <c r="CF52" i="2" s="1"/>
  <c r="B52" i="2"/>
  <c r="CA51" i="2"/>
  <c r="BX51" i="2"/>
  <c r="BU51" i="2"/>
  <c r="BM51" i="2"/>
  <c r="BJ51" i="2"/>
  <c r="BG51" i="2"/>
  <c r="AX51" i="2"/>
  <c r="AW51" i="2"/>
  <c r="AS51" i="2"/>
  <c r="AP51" i="2"/>
  <c r="AM51" i="2"/>
  <c r="AJ51" i="2"/>
  <c r="AG51" i="2"/>
  <c r="AC51" i="2"/>
  <c r="Z51" i="2"/>
  <c r="W51" i="2"/>
  <c r="T51" i="2"/>
  <c r="Q51" i="2"/>
  <c r="L51" i="2"/>
  <c r="CE51" i="2" s="1"/>
  <c r="G51" i="2"/>
  <c r="CF51" i="2" s="1"/>
  <c r="B51" i="2"/>
  <c r="CA50" i="2"/>
  <c r="BX50" i="2"/>
  <c r="BU50" i="2"/>
  <c r="BM50" i="2"/>
  <c r="BJ50" i="2"/>
  <c r="BG50" i="2"/>
  <c r="AX50" i="2"/>
  <c r="AV50" i="2" s="1"/>
  <c r="AW50" i="2"/>
  <c r="AS50" i="2"/>
  <c r="AP50" i="2"/>
  <c r="AM50" i="2"/>
  <c r="AJ50" i="2"/>
  <c r="AG50" i="2"/>
  <c r="AC50" i="2"/>
  <c r="Z50" i="2"/>
  <c r="W50" i="2"/>
  <c r="T50" i="2"/>
  <c r="Q50" i="2"/>
  <c r="L50" i="2"/>
  <c r="CE50" i="2" s="1"/>
  <c r="G50" i="2"/>
  <c r="CF50" i="2" s="1"/>
  <c r="B50" i="2"/>
  <c r="CA49" i="2"/>
  <c r="BX49" i="2"/>
  <c r="BU49" i="2"/>
  <c r="BM49" i="2"/>
  <c r="BJ49" i="2"/>
  <c r="BG49" i="2"/>
  <c r="AX49" i="2"/>
  <c r="AW49" i="2"/>
  <c r="AS49" i="2"/>
  <c r="AP49" i="2"/>
  <c r="AM49" i="2"/>
  <c r="AJ49" i="2"/>
  <c r="AG49" i="2"/>
  <c r="AC49" i="2"/>
  <c r="Z49" i="2"/>
  <c r="W49" i="2"/>
  <c r="T49" i="2"/>
  <c r="Q49" i="2"/>
  <c r="L49" i="2"/>
  <c r="CE49" i="2" s="1"/>
  <c r="G49" i="2"/>
  <c r="CF49" i="2" s="1"/>
  <c r="B49" i="2"/>
  <c r="CA48" i="2"/>
  <c r="BX48" i="2"/>
  <c r="BU48" i="2"/>
  <c r="BM48" i="2"/>
  <c r="BJ48" i="2"/>
  <c r="BG48" i="2"/>
  <c r="AX48" i="2"/>
  <c r="AW48" i="2"/>
  <c r="AS48" i="2"/>
  <c r="AP48" i="2"/>
  <c r="AM48" i="2"/>
  <c r="AJ48" i="2"/>
  <c r="AG48" i="2"/>
  <c r="AC48" i="2"/>
  <c r="Z48" i="2"/>
  <c r="W48" i="2"/>
  <c r="T48" i="2"/>
  <c r="Q48" i="2"/>
  <c r="L48" i="2"/>
  <c r="CE48" i="2" s="1"/>
  <c r="G48" i="2"/>
  <c r="CF48" i="2" s="1"/>
  <c r="B48" i="2"/>
  <c r="CA47" i="2"/>
  <c r="BX47" i="2"/>
  <c r="BU47" i="2"/>
  <c r="BM47" i="2"/>
  <c r="BJ47" i="2"/>
  <c r="BG47" i="2"/>
  <c r="AX47" i="2"/>
  <c r="AW47" i="2"/>
  <c r="AS47" i="2"/>
  <c r="AP47" i="2"/>
  <c r="AM47" i="2"/>
  <c r="AJ47" i="2"/>
  <c r="AG47" i="2"/>
  <c r="AC47" i="2"/>
  <c r="Z47" i="2"/>
  <c r="W47" i="2"/>
  <c r="T47" i="2"/>
  <c r="Q47" i="2"/>
  <c r="L47" i="2"/>
  <c r="CE47" i="2" s="1"/>
  <c r="G47" i="2"/>
  <c r="CF47" i="2" s="1"/>
  <c r="B47" i="2"/>
  <c r="CA46" i="2"/>
  <c r="BX46" i="2"/>
  <c r="BU46" i="2"/>
  <c r="BM46" i="2"/>
  <c r="BJ46" i="2"/>
  <c r="BG46" i="2"/>
  <c r="AX46" i="2"/>
  <c r="AW46" i="2"/>
  <c r="AS46" i="2"/>
  <c r="AP46" i="2"/>
  <c r="AM46" i="2"/>
  <c r="AJ46" i="2"/>
  <c r="AG46" i="2"/>
  <c r="AC46" i="2"/>
  <c r="Z46" i="2"/>
  <c r="W46" i="2"/>
  <c r="T46" i="2"/>
  <c r="Q46" i="2"/>
  <c r="L46" i="2"/>
  <c r="CE46" i="2" s="1"/>
  <c r="G46" i="2"/>
  <c r="CF46" i="2" s="1"/>
  <c r="B46" i="2"/>
  <c r="CA45" i="2"/>
  <c r="BX45" i="2"/>
  <c r="BU45" i="2"/>
  <c r="BM45" i="2"/>
  <c r="BJ45" i="2"/>
  <c r="BG45" i="2"/>
  <c r="AX45" i="2"/>
  <c r="AW45" i="2"/>
  <c r="AS45" i="2"/>
  <c r="AP45" i="2"/>
  <c r="AM45" i="2"/>
  <c r="AJ45" i="2"/>
  <c r="AG45" i="2"/>
  <c r="AC45" i="2"/>
  <c r="Z45" i="2"/>
  <c r="W45" i="2"/>
  <c r="T45" i="2"/>
  <c r="Q45" i="2"/>
  <c r="L45" i="2"/>
  <c r="CE45" i="2" s="1"/>
  <c r="G45" i="2"/>
  <c r="CF45" i="2" s="1"/>
  <c r="B45" i="2"/>
  <c r="CA44" i="2"/>
  <c r="BX44" i="2"/>
  <c r="BU44" i="2"/>
  <c r="BM44" i="2"/>
  <c r="BJ44" i="2"/>
  <c r="BG44" i="2"/>
  <c r="AX44" i="2"/>
  <c r="AW44" i="2"/>
  <c r="AS44" i="2"/>
  <c r="AP44" i="2"/>
  <c r="AM44" i="2"/>
  <c r="AJ44" i="2"/>
  <c r="AG44" i="2"/>
  <c r="AC44" i="2"/>
  <c r="Z44" i="2"/>
  <c r="W44" i="2"/>
  <c r="T44" i="2"/>
  <c r="Q44" i="2"/>
  <c r="L44" i="2"/>
  <c r="CE44" i="2" s="1"/>
  <c r="G44" i="2"/>
  <c r="CF44" i="2" s="1"/>
  <c r="B44" i="2"/>
  <c r="CA43" i="2"/>
  <c r="BX43" i="2"/>
  <c r="BU43" i="2"/>
  <c r="BM43" i="2"/>
  <c r="BJ43" i="2"/>
  <c r="BG43" i="2"/>
  <c r="AX43" i="2"/>
  <c r="AW43" i="2"/>
  <c r="AS43" i="2"/>
  <c r="AP43" i="2"/>
  <c r="AM43" i="2"/>
  <c r="AJ43" i="2"/>
  <c r="AG43" i="2"/>
  <c r="AC43" i="2"/>
  <c r="Z43" i="2"/>
  <c r="W43" i="2"/>
  <c r="T43" i="2"/>
  <c r="Q43" i="2"/>
  <c r="L43" i="2"/>
  <c r="CE43" i="2" s="1"/>
  <c r="G43" i="2"/>
  <c r="CF43" i="2" s="1"/>
  <c r="B43" i="2"/>
  <c r="CA42" i="2"/>
  <c r="BX42" i="2"/>
  <c r="BU42" i="2"/>
  <c r="BM42" i="2"/>
  <c r="BJ42" i="2"/>
  <c r="BG42" i="2"/>
  <c r="AX42" i="2"/>
  <c r="AV42" i="2" s="1"/>
  <c r="AW42" i="2"/>
  <c r="AS42" i="2"/>
  <c r="AP42" i="2"/>
  <c r="AM42" i="2"/>
  <c r="AJ42" i="2"/>
  <c r="AG42" i="2"/>
  <c r="AC42" i="2"/>
  <c r="Z42" i="2"/>
  <c r="W42" i="2"/>
  <c r="T42" i="2"/>
  <c r="Q42" i="2"/>
  <c r="L42" i="2"/>
  <c r="CE42" i="2" s="1"/>
  <c r="G42" i="2"/>
  <c r="CF42" i="2" s="1"/>
  <c r="B42" i="2"/>
  <c r="CA41" i="2"/>
  <c r="BX41" i="2"/>
  <c r="BU41" i="2"/>
  <c r="BM41" i="2"/>
  <c r="BJ41" i="2"/>
  <c r="BG41" i="2"/>
  <c r="AX41" i="2"/>
  <c r="AW41" i="2"/>
  <c r="AS41" i="2"/>
  <c r="AP41" i="2"/>
  <c r="AM41" i="2"/>
  <c r="AJ41" i="2"/>
  <c r="AG41" i="2"/>
  <c r="AC41" i="2"/>
  <c r="Z41" i="2"/>
  <c r="W41" i="2"/>
  <c r="T41" i="2"/>
  <c r="Q41" i="2"/>
  <c r="L41" i="2"/>
  <c r="CE41" i="2" s="1"/>
  <c r="CD41" i="2" s="1"/>
  <c r="G41" i="2"/>
  <c r="CF41" i="2" s="1"/>
  <c r="B41" i="2"/>
  <c r="CA40" i="2"/>
  <c r="BX40" i="2"/>
  <c r="BU40" i="2"/>
  <c r="BM40" i="2"/>
  <c r="BJ40" i="2"/>
  <c r="BG40" i="2"/>
  <c r="AX40" i="2"/>
  <c r="AW40" i="2"/>
  <c r="AS40" i="2"/>
  <c r="AP40" i="2"/>
  <c r="AM40" i="2"/>
  <c r="AJ40" i="2"/>
  <c r="AG40" i="2"/>
  <c r="AC40" i="2"/>
  <c r="Z40" i="2"/>
  <c r="W40" i="2"/>
  <c r="T40" i="2"/>
  <c r="Q40" i="2"/>
  <c r="L40" i="2"/>
  <c r="CE40" i="2" s="1"/>
  <c r="G40" i="2"/>
  <c r="CF40" i="2" s="1"/>
  <c r="B40" i="2"/>
  <c r="CA39" i="2"/>
  <c r="BX39" i="2"/>
  <c r="BU39" i="2"/>
  <c r="BM39" i="2"/>
  <c r="BJ39" i="2"/>
  <c r="BG39" i="2"/>
  <c r="AX39" i="2"/>
  <c r="AW39" i="2"/>
  <c r="AS39" i="2"/>
  <c r="AP39" i="2"/>
  <c r="AM39" i="2"/>
  <c r="AJ39" i="2"/>
  <c r="AG39" i="2"/>
  <c r="AC39" i="2"/>
  <c r="Z39" i="2"/>
  <c r="W39" i="2"/>
  <c r="T39" i="2"/>
  <c r="Q39" i="2"/>
  <c r="L39" i="2"/>
  <c r="CE39" i="2" s="1"/>
  <c r="G39" i="2"/>
  <c r="CF39" i="2" s="1"/>
  <c r="B39" i="2"/>
  <c r="CA38" i="2"/>
  <c r="BX38" i="2"/>
  <c r="BU38" i="2"/>
  <c r="BM38" i="2"/>
  <c r="BJ38" i="2"/>
  <c r="BG38" i="2"/>
  <c r="AX38" i="2"/>
  <c r="AV38" i="2" s="1"/>
  <c r="AW38" i="2"/>
  <c r="AS38" i="2"/>
  <c r="AP38" i="2"/>
  <c r="AM38" i="2"/>
  <c r="AJ38" i="2"/>
  <c r="AG38" i="2"/>
  <c r="AC38" i="2"/>
  <c r="Z38" i="2"/>
  <c r="W38" i="2"/>
  <c r="T38" i="2"/>
  <c r="Q38" i="2"/>
  <c r="L38" i="2"/>
  <c r="CE38" i="2" s="1"/>
  <c r="G38" i="2"/>
  <c r="CF38" i="2" s="1"/>
  <c r="B38" i="2"/>
  <c r="CA37" i="2"/>
  <c r="BX37" i="2"/>
  <c r="BU37" i="2"/>
  <c r="BM37" i="2"/>
  <c r="BJ37" i="2"/>
  <c r="BG37" i="2"/>
  <c r="AX37" i="2"/>
  <c r="AW37" i="2"/>
  <c r="AS37" i="2"/>
  <c r="AP37" i="2"/>
  <c r="AM37" i="2"/>
  <c r="AJ37" i="2"/>
  <c r="AG37" i="2"/>
  <c r="AC37" i="2"/>
  <c r="Z37" i="2"/>
  <c r="W37" i="2"/>
  <c r="T37" i="2"/>
  <c r="Q37" i="2"/>
  <c r="L37" i="2"/>
  <c r="CE37" i="2" s="1"/>
  <c r="G37" i="2"/>
  <c r="CF37" i="2" s="1"/>
  <c r="B37" i="2"/>
  <c r="CA36" i="2"/>
  <c r="BX36" i="2"/>
  <c r="BU36" i="2"/>
  <c r="BM36" i="2"/>
  <c r="BJ36" i="2"/>
  <c r="BG36" i="2"/>
  <c r="AX36" i="2"/>
  <c r="AW36" i="2"/>
  <c r="AS36" i="2"/>
  <c r="AP36" i="2"/>
  <c r="AM36" i="2"/>
  <c r="AJ36" i="2"/>
  <c r="AG36" i="2"/>
  <c r="AC36" i="2"/>
  <c r="Z36" i="2"/>
  <c r="W36" i="2"/>
  <c r="T36" i="2"/>
  <c r="Q36" i="2"/>
  <c r="L36" i="2"/>
  <c r="CE36" i="2" s="1"/>
  <c r="G36" i="2"/>
  <c r="CF36" i="2" s="1"/>
  <c r="B36" i="2"/>
  <c r="CA35" i="2"/>
  <c r="BX35" i="2"/>
  <c r="BU35" i="2"/>
  <c r="BM35" i="2"/>
  <c r="BJ35" i="2"/>
  <c r="BG35" i="2"/>
  <c r="AX35" i="2"/>
  <c r="AW35" i="2"/>
  <c r="AS35" i="2"/>
  <c r="AP35" i="2"/>
  <c r="AM35" i="2"/>
  <c r="AJ35" i="2"/>
  <c r="AG35" i="2"/>
  <c r="AC35" i="2"/>
  <c r="Z35" i="2"/>
  <c r="W35" i="2"/>
  <c r="T35" i="2"/>
  <c r="Q35" i="2"/>
  <c r="L35" i="2"/>
  <c r="CE35" i="2" s="1"/>
  <c r="G35" i="2"/>
  <c r="CF35" i="2" s="1"/>
  <c r="B35" i="2"/>
  <c r="CA34" i="2"/>
  <c r="BX34" i="2"/>
  <c r="BU34" i="2"/>
  <c r="BM34" i="2"/>
  <c r="BJ34" i="2"/>
  <c r="BG34" i="2"/>
  <c r="AX34" i="2"/>
  <c r="AV34" i="2" s="1"/>
  <c r="AW34" i="2"/>
  <c r="AS34" i="2"/>
  <c r="AP34" i="2"/>
  <c r="AM34" i="2"/>
  <c r="AJ34" i="2"/>
  <c r="AG34" i="2"/>
  <c r="AC34" i="2"/>
  <c r="Z34" i="2"/>
  <c r="W34" i="2"/>
  <c r="T34" i="2"/>
  <c r="Q34" i="2"/>
  <c r="L34" i="2"/>
  <c r="CE34" i="2" s="1"/>
  <c r="G34" i="2"/>
  <c r="CF34" i="2" s="1"/>
  <c r="B34" i="2"/>
  <c r="CA33" i="2"/>
  <c r="BX33" i="2"/>
  <c r="BU33" i="2"/>
  <c r="BM33" i="2"/>
  <c r="BJ33" i="2"/>
  <c r="BG33" i="2"/>
  <c r="AX33" i="2"/>
  <c r="AW33" i="2"/>
  <c r="AS33" i="2"/>
  <c r="AP33" i="2"/>
  <c r="AM33" i="2"/>
  <c r="AJ33" i="2"/>
  <c r="AG33" i="2"/>
  <c r="AC33" i="2"/>
  <c r="Z33" i="2"/>
  <c r="W33" i="2"/>
  <c r="T33" i="2"/>
  <c r="Q33" i="2"/>
  <c r="L33" i="2"/>
  <c r="CE33" i="2" s="1"/>
  <c r="G33" i="2"/>
  <c r="CF33" i="2" s="1"/>
  <c r="B33" i="2"/>
  <c r="CA32" i="2"/>
  <c r="BX32" i="2"/>
  <c r="BU32" i="2"/>
  <c r="BM32" i="2"/>
  <c r="BJ32" i="2"/>
  <c r="BG32" i="2"/>
  <c r="AX32" i="2"/>
  <c r="AW32" i="2"/>
  <c r="AS32" i="2"/>
  <c r="AP32" i="2"/>
  <c r="AM32" i="2"/>
  <c r="AJ32" i="2"/>
  <c r="AG32" i="2"/>
  <c r="AC32" i="2"/>
  <c r="Z32" i="2"/>
  <c r="W32" i="2"/>
  <c r="T32" i="2"/>
  <c r="Q32" i="2"/>
  <c r="L32" i="2"/>
  <c r="CE32" i="2" s="1"/>
  <c r="G32" i="2"/>
  <c r="CF32" i="2" s="1"/>
  <c r="B32" i="2"/>
  <c r="CA31" i="2"/>
  <c r="BX31" i="2"/>
  <c r="BU31" i="2"/>
  <c r="BM31" i="2"/>
  <c r="BJ31" i="2"/>
  <c r="BG31" i="2"/>
  <c r="AX31" i="2"/>
  <c r="AW31" i="2"/>
  <c r="AS31" i="2"/>
  <c r="AP31" i="2"/>
  <c r="AM31" i="2"/>
  <c r="AJ31" i="2"/>
  <c r="AG31" i="2"/>
  <c r="AC31" i="2"/>
  <c r="Z31" i="2"/>
  <c r="W31" i="2"/>
  <c r="T31" i="2"/>
  <c r="Q31" i="2"/>
  <c r="L31" i="2"/>
  <c r="CE31" i="2" s="1"/>
  <c r="G31" i="2"/>
  <c r="CF31" i="2" s="1"/>
  <c r="B31" i="2"/>
  <c r="CA30" i="2"/>
  <c r="BX30" i="2"/>
  <c r="BU30" i="2"/>
  <c r="BM30" i="2"/>
  <c r="BJ30" i="2"/>
  <c r="BG30" i="2"/>
  <c r="AX30" i="2"/>
  <c r="AV30" i="2" s="1"/>
  <c r="AW30" i="2"/>
  <c r="AS30" i="2"/>
  <c r="AP30" i="2"/>
  <c r="AM30" i="2"/>
  <c r="AJ30" i="2"/>
  <c r="AG30" i="2"/>
  <c r="AC30" i="2"/>
  <c r="Z30" i="2"/>
  <c r="W30" i="2"/>
  <c r="T30" i="2"/>
  <c r="Q30" i="2"/>
  <c r="L30" i="2"/>
  <c r="CE30" i="2" s="1"/>
  <c r="G30" i="2"/>
  <c r="CF30" i="2" s="1"/>
  <c r="B30" i="2"/>
  <c r="CA29" i="2"/>
  <c r="BX29" i="2"/>
  <c r="BU29" i="2"/>
  <c r="BM29" i="2"/>
  <c r="BJ29" i="2"/>
  <c r="BG29" i="2"/>
  <c r="AX29" i="2"/>
  <c r="AW29" i="2"/>
  <c r="AS29" i="2"/>
  <c r="AP29" i="2"/>
  <c r="AM29" i="2"/>
  <c r="AJ29" i="2"/>
  <c r="AG29" i="2"/>
  <c r="AC29" i="2"/>
  <c r="Z29" i="2"/>
  <c r="W29" i="2"/>
  <c r="T29" i="2"/>
  <c r="Q29" i="2"/>
  <c r="L29" i="2"/>
  <c r="CE29" i="2" s="1"/>
  <c r="G29" i="2"/>
  <c r="CF29" i="2" s="1"/>
  <c r="B29" i="2"/>
  <c r="CA28" i="2"/>
  <c r="BX28" i="2"/>
  <c r="BU28" i="2"/>
  <c r="BM28" i="2"/>
  <c r="BJ28" i="2"/>
  <c r="BG28" i="2"/>
  <c r="AX28" i="2"/>
  <c r="AW28" i="2"/>
  <c r="AS28" i="2"/>
  <c r="AP28" i="2"/>
  <c r="AM28" i="2"/>
  <c r="AJ28" i="2"/>
  <c r="AG28" i="2"/>
  <c r="AC28" i="2"/>
  <c r="Z28" i="2"/>
  <c r="W28" i="2"/>
  <c r="T28" i="2"/>
  <c r="Q28" i="2"/>
  <c r="L28" i="2"/>
  <c r="CE28" i="2" s="1"/>
  <c r="G28" i="2"/>
  <c r="CF28" i="2" s="1"/>
  <c r="B28" i="2"/>
  <c r="CA27" i="2"/>
  <c r="BX27" i="2"/>
  <c r="BU27" i="2"/>
  <c r="BM27" i="2"/>
  <c r="BJ27" i="2"/>
  <c r="BG27" i="2"/>
  <c r="AX27" i="2"/>
  <c r="AW27" i="2"/>
  <c r="AS27" i="2"/>
  <c r="AP27" i="2"/>
  <c r="AM27" i="2"/>
  <c r="AJ27" i="2"/>
  <c r="AG27" i="2"/>
  <c r="AC27" i="2"/>
  <c r="Z27" i="2"/>
  <c r="W27" i="2"/>
  <c r="T27" i="2"/>
  <c r="Q27" i="2"/>
  <c r="L27" i="2"/>
  <c r="CE27" i="2" s="1"/>
  <c r="G27" i="2"/>
  <c r="CF27" i="2" s="1"/>
  <c r="B27" i="2"/>
  <c r="CA26" i="2"/>
  <c r="BX26" i="2"/>
  <c r="BU26" i="2"/>
  <c r="BM26" i="2"/>
  <c r="BJ26" i="2"/>
  <c r="BG26" i="2"/>
  <c r="AX26" i="2"/>
  <c r="AV26" i="2" s="1"/>
  <c r="AW26" i="2"/>
  <c r="AS26" i="2"/>
  <c r="AP26" i="2"/>
  <c r="AM26" i="2"/>
  <c r="AJ26" i="2"/>
  <c r="AG26" i="2"/>
  <c r="AC26" i="2"/>
  <c r="Z26" i="2"/>
  <c r="W26" i="2"/>
  <c r="T26" i="2"/>
  <c r="Q26" i="2"/>
  <c r="L26" i="2"/>
  <c r="CE26" i="2" s="1"/>
  <c r="G26" i="2"/>
  <c r="CF26" i="2" s="1"/>
  <c r="B26" i="2"/>
  <c r="CA25" i="2"/>
  <c r="BX25" i="2"/>
  <c r="BU25" i="2"/>
  <c r="BM25" i="2"/>
  <c r="BJ25" i="2"/>
  <c r="BG25" i="2"/>
  <c r="AX25" i="2"/>
  <c r="AW25" i="2"/>
  <c r="AS25" i="2"/>
  <c r="AP25" i="2"/>
  <c r="AM25" i="2"/>
  <c r="AJ25" i="2"/>
  <c r="AG25" i="2"/>
  <c r="AC25" i="2"/>
  <c r="Z25" i="2"/>
  <c r="W25" i="2"/>
  <c r="T25" i="2"/>
  <c r="Q25" i="2"/>
  <c r="L25" i="2"/>
  <c r="CE25" i="2" s="1"/>
  <c r="G25" i="2"/>
  <c r="CF25" i="2" s="1"/>
  <c r="B25" i="2"/>
  <c r="CA24" i="2"/>
  <c r="BX24" i="2"/>
  <c r="BU24" i="2"/>
  <c r="BM24" i="2"/>
  <c r="BJ24" i="2"/>
  <c r="BG24" i="2"/>
  <c r="AX24" i="2"/>
  <c r="AW24" i="2"/>
  <c r="AS24" i="2"/>
  <c r="AP24" i="2"/>
  <c r="AM24" i="2"/>
  <c r="AJ24" i="2"/>
  <c r="AG24" i="2"/>
  <c r="AC24" i="2"/>
  <c r="Z24" i="2"/>
  <c r="W24" i="2"/>
  <c r="T24" i="2"/>
  <c r="Q24" i="2"/>
  <c r="L24" i="2"/>
  <c r="CE24" i="2" s="1"/>
  <c r="G24" i="2"/>
  <c r="CF24" i="2" s="1"/>
  <c r="B24" i="2"/>
  <c r="CA23" i="2"/>
  <c r="BX23" i="2"/>
  <c r="BU23" i="2"/>
  <c r="BM23" i="2"/>
  <c r="BJ23" i="2"/>
  <c r="BG23" i="2"/>
  <c r="AX23" i="2"/>
  <c r="AW23" i="2"/>
  <c r="AS23" i="2"/>
  <c r="AP23" i="2"/>
  <c r="AM23" i="2"/>
  <c r="AJ23" i="2"/>
  <c r="AG23" i="2"/>
  <c r="AC23" i="2"/>
  <c r="Z23" i="2"/>
  <c r="W23" i="2"/>
  <c r="T23" i="2"/>
  <c r="Q23" i="2"/>
  <c r="L23" i="2"/>
  <c r="CE23" i="2" s="1"/>
  <c r="G23" i="2"/>
  <c r="CF23" i="2" s="1"/>
  <c r="B23" i="2"/>
  <c r="CA22" i="2"/>
  <c r="BX22" i="2"/>
  <c r="BU22" i="2"/>
  <c r="BM22" i="2"/>
  <c r="BJ22" i="2"/>
  <c r="BG22" i="2"/>
  <c r="AX22" i="2"/>
  <c r="AV22" i="2" s="1"/>
  <c r="AW22" i="2"/>
  <c r="AS22" i="2"/>
  <c r="AP22" i="2"/>
  <c r="AM22" i="2"/>
  <c r="AJ22" i="2"/>
  <c r="AG22" i="2"/>
  <c r="AC22" i="2"/>
  <c r="Z22" i="2"/>
  <c r="W22" i="2"/>
  <c r="T22" i="2"/>
  <c r="Q22" i="2"/>
  <c r="L22" i="2"/>
  <c r="CE22" i="2" s="1"/>
  <c r="G22" i="2"/>
  <c r="CF22" i="2" s="1"/>
  <c r="B22" i="2"/>
  <c r="CA21" i="2"/>
  <c r="BX21" i="2"/>
  <c r="BU21" i="2"/>
  <c r="BM21" i="2"/>
  <c r="BJ21" i="2"/>
  <c r="BG21" i="2"/>
  <c r="AX21" i="2"/>
  <c r="AW21" i="2"/>
  <c r="AS21" i="2"/>
  <c r="AP21" i="2"/>
  <c r="AM21" i="2"/>
  <c r="AJ21" i="2"/>
  <c r="AG21" i="2"/>
  <c r="AC21" i="2"/>
  <c r="Z21" i="2"/>
  <c r="W21" i="2"/>
  <c r="T21" i="2"/>
  <c r="Q21" i="2"/>
  <c r="L21" i="2"/>
  <c r="CE21" i="2" s="1"/>
  <c r="G21" i="2"/>
  <c r="CF21" i="2" s="1"/>
  <c r="B21" i="2"/>
  <c r="CA20" i="2"/>
  <c r="BX20" i="2"/>
  <c r="BU20" i="2"/>
  <c r="BM20" i="2"/>
  <c r="BJ20" i="2"/>
  <c r="BG20" i="2"/>
  <c r="AX20" i="2"/>
  <c r="AW20" i="2"/>
  <c r="AS20" i="2"/>
  <c r="AP20" i="2"/>
  <c r="AM20" i="2"/>
  <c r="AJ20" i="2"/>
  <c r="AG20" i="2"/>
  <c r="AC20" i="2"/>
  <c r="Z20" i="2"/>
  <c r="W20" i="2"/>
  <c r="T20" i="2"/>
  <c r="Q20" i="2"/>
  <c r="L20" i="2"/>
  <c r="CE20" i="2" s="1"/>
  <c r="G20" i="2"/>
  <c r="CF20" i="2" s="1"/>
  <c r="B20" i="2"/>
  <c r="CA19" i="2"/>
  <c r="BX19" i="2"/>
  <c r="BU19" i="2"/>
  <c r="BM19" i="2"/>
  <c r="BJ19" i="2"/>
  <c r="BG19" i="2"/>
  <c r="AX19" i="2"/>
  <c r="AW19" i="2"/>
  <c r="AS19" i="2"/>
  <c r="AP19" i="2"/>
  <c r="AM19" i="2"/>
  <c r="AJ19" i="2"/>
  <c r="AG19" i="2"/>
  <c r="AC19" i="2"/>
  <c r="Z19" i="2"/>
  <c r="W19" i="2"/>
  <c r="T19" i="2"/>
  <c r="Q19" i="2"/>
  <c r="L19" i="2"/>
  <c r="CE19" i="2" s="1"/>
  <c r="G19" i="2"/>
  <c r="CF19" i="2" s="1"/>
  <c r="B19" i="2"/>
  <c r="CA18" i="2"/>
  <c r="BX18" i="2"/>
  <c r="BU18" i="2"/>
  <c r="BM18" i="2"/>
  <c r="BJ18" i="2"/>
  <c r="BG18" i="2"/>
  <c r="AX18" i="2"/>
  <c r="AV18" i="2" s="1"/>
  <c r="AW18" i="2"/>
  <c r="AS18" i="2"/>
  <c r="AP18" i="2"/>
  <c r="AM18" i="2"/>
  <c r="AJ18" i="2"/>
  <c r="AG18" i="2"/>
  <c r="AC18" i="2"/>
  <c r="Z18" i="2"/>
  <c r="W18" i="2"/>
  <c r="T18" i="2"/>
  <c r="Q18" i="2"/>
  <c r="L18" i="2"/>
  <c r="CE18" i="2" s="1"/>
  <c r="G18" i="2"/>
  <c r="CF18" i="2" s="1"/>
  <c r="B18" i="2"/>
  <c r="CA17" i="2"/>
  <c r="BX17" i="2"/>
  <c r="BU17" i="2"/>
  <c r="BM17" i="2"/>
  <c r="BJ17" i="2"/>
  <c r="BG17" i="2"/>
  <c r="AX17" i="2"/>
  <c r="AW17" i="2"/>
  <c r="AS17" i="2"/>
  <c r="AP17" i="2"/>
  <c r="AM17" i="2"/>
  <c r="AJ17" i="2"/>
  <c r="AG17" i="2"/>
  <c r="AC17" i="2"/>
  <c r="Z17" i="2"/>
  <c r="W17" i="2"/>
  <c r="T17" i="2"/>
  <c r="Q17" i="2"/>
  <c r="L17" i="2"/>
  <c r="CE17" i="2" s="1"/>
  <c r="G17" i="2"/>
  <c r="CF17" i="2" s="1"/>
  <c r="B17" i="2"/>
  <c r="CA16" i="2"/>
  <c r="BX16" i="2"/>
  <c r="BU16" i="2"/>
  <c r="BM16" i="2"/>
  <c r="BJ16" i="2"/>
  <c r="BG16" i="2"/>
  <c r="AX16" i="2"/>
  <c r="AW16" i="2"/>
  <c r="AS16" i="2"/>
  <c r="AP16" i="2"/>
  <c r="AM16" i="2"/>
  <c r="AJ16" i="2"/>
  <c r="AG16" i="2"/>
  <c r="AC16" i="2"/>
  <c r="Z16" i="2"/>
  <c r="W16" i="2"/>
  <c r="T16" i="2"/>
  <c r="Q16" i="2"/>
  <c r="L16" i="2"/>
  <c r="CE16" i="2" s="1"/>
  <c r="G16" i="2"/>
  <c r="CF16" i="2" s="1"/>
  <c r="B16" i="2"/>
  <c r="CA15" i="2"/>
  <c r="BX15" i="2"/>
  <c r="BU15" i="2"/>
  <c r="BM15" i="2"/>
  <c r="BJ15" i="2"/>
  <c r="BG15" i="2"/>
  <c r="AX15" i="2"/>
  <c r="AW15" i="2"/>
  <c r="AS15" i="2"/>
  <c r="AP15" i="2"/>
  <c r="AM15" i="2"/>
  <c r="AJ15" i="2"/>
  <c r="AG15" i="2"/>
  <c r="AC15" i="2"/>
  <c r="Z15" i="2"/>
  <c r="W15" i="2"/>
  <c r="T15" i="2"/>
  <c r="Q15" i="2"/>
  <c r="L15" i="2"/>
  <c r="CE15" i="2" s="1"/>
  <c r="G15" i="2"/>
  <c r="CF15" i="2" s="1"/>
  <c r="B15" i="2"/>
  <c r="CA14" i="2"/>
  <c r="BX14" i="2"/>
  <c r="BU14" i="2"/>
  <c r="BM14" i="2"/>
  <c r="BJ14" i="2"/>
  <c r="BG14" i="2"/>
  <c r="AX14" i="2"/>
  <c r="AV14" i="2" s="1"/>
  <c r="AW14" i="2"/>
  <c r="AS14" i="2"/>
  <c r="AP14" i="2"/>
  <c r="AM14" i="2"/>
  <c r="AJ14" i="2"/>
  <c r="AG14" i="2"/>
  <c r="AC14" i="2"/>
  <c r="Z14" i="2"/>
  <c r="W14" i="2"/>
  <c r="T14" i="2"/>
  <c r="Q14" i="2"/>
  <c r="L14" i="2"/>
  <c r="CE14" i="2" s="1"/>
  <c r="G14" i="2"/>
  <c r="CF14" i="2" s="1"/>
  <c r="B14" i="2"/>
  <c r="CA13" i="2"/>
  <c r="BX13" i="2"/>
  <c r="BU13" i="2"/>
  <c r="BM13" i="2"/>
  <c r="BJ13" i="2"/>
  <c r="BG13" i="2"/>
  <c r="AX13" i="2"/>
  <c r="AW13" i="2"/>
  <c r="AS13" i="2"/>
  <c r="AP13" i="2"/>
  <c r="AM13" i="2"/>
  <c r="AJ13" i="2"/>
  <c r="AG13" i="2"/>
  <c r="AC13" i="2"/>
  <c r="Z13" i="2"/>
  <c r="W13" i="2"/>
  <c r="T13" i="2"/>
  <c r="Q13" i="2"/>
  <c r="L13" i="2"/>
  <c r="CE13" i="2" s="1"/>
  <c r="G13" i="2"/>
  <c r="CF13" i="2" s="1"/>
  <c r="B13" i="2"/>
  <c r="CA12" i="2"/>
  <c r="BX12" i="2"/>
  <c r="BU12" i="2"/>
  <c r="BM12" i="2"/>
  <c r="BJ12" i="2"/>
  <c r="BG12" i="2"/>
  <c r="AX12" i="2"/>
  <c r="AW12" i="2"/>
  <c r="AS12" i="2"/>
  <c r="AP12" i="2"/>
  <c r="AM12" i="2"/>
  <c r="AJ12" i="2"/>
  <c r="AG12" i="2"/>
  <c r="AC12" i="2"/>
  <c r="Z12" i="2"/>
  <c r="W12" i="2"/>
  <c r="T12" i="2"/>
  <c r="Q12" i="2"/>
  <c r="L12" i="2"/>
  <c r="CE12" i="2" s="1"/>
  <c r="G12" i="2"/>
  <c r="CF12" i="2" s="1"/>
  <c r="B12" i="2"/>
  <c r="CA11" i="2"/>
  <c r="BX11" i="2"/>
  <c r="BU11" i="2"/>
  <c r="BM11" i="2"/>
  <c r="BJ11" i="2"/>
  <c r="BG11" i="2"/>
  <c r="AX11" i="2"/>
  <c r="AW11" i="2"/>
  <c r="AS11" i="2"/>
  <c r="AP11" i="2"/>
  <c r="AM11" i="2"/>
  <c r="AJ11" i="2"/>
  <c r="AG11" i="2"/>
  <c r="AC11" i="2"/>
  <c r="Z11" i="2"/>
  <c r="W11" i="2"/>
  <c r="T11" i="2"/>
  <c r="Q11" i="2"/>
  <c r="L11" i="2"/>
  <c r="CE11" i="2" s="1"/>
  <c r="G11" i="2"/>
  <c r="CF11" i="2" s="1"/>
  <c r="B11" i="2"/>
  <c r="CA10" i="2"/>
  <c r="BX10" i="2"/>
  <c r="BU10" i="2"/>
  <c r="BM10" i="2"/>
  <c r="BJ10" i="2"/>
  <c r="BG10" i="2"/>
  <c r="AX10" i="2"/>
  <c r="AX96" i="2" s="1"/>
  <c r="AW10" i="2"/>
  <c r="AS10" i="2"/>
  <c r="AP10" i="2"/>
  <c r="AM10" i="2"/>
  <c r="AJ10" i="2"/>
  <c r="AG10" i="2"/>
  <c r="AC10" i="2"/>
  <c r="Z10" i="2"/>
  <c r="W10" i="2"/>
  <c r="T10" i="2"/>
  <c r="Q10" i="2"/>
  <c r="L10" i="2"/>
  <c r="CE10" i="2" s="1"/>
  <c r="G10" i="2"/>
  <c r="CF10" i="2" s="1"/>
  <c r="B10" i="2"/>
  <c r="CE96" i="4" l="1"/>
  <c r="CD96" i="4"/>
  <c r="AV96" i="4"/>
  <c r="AV96" i="3"/>
  <c r="AV41" i="2"/>
  <c r="AV93" i="2"/>
  <c r="AV74" i="2"/>
  <c r="L96" i="2"/>
  <c r="AV12" i="2"/>
  <c r="AV16" i="2"/>
  <c r="AV20" i="2"/>
  <c r="AV24" i="2"/>
  <c r="AV28" i="2"/>
  <c r="AV32" i="2"/>
  <c r="AV36" i="2"/>
  <c r="AV40" i="2"/>
  <c r="AV48" i="2"/>
  <c r="CD49" i="2"/>
  <c r="AV49" i="2"/>
  <c r="AV56" i="2"/>
  <c r="CD57" i="2"/>
  <c r="CD65" i="2"/>
  <c r="AV65" i="2"/>
  <c r="CD69" i="2"/>
  <c r="CD73" i="2"/>
  <c r="CD77" i="2"/>
  <c r="AV77" i="2"/>
  <c r="AV81" i="2"/>
  <c r="AV83" i="2"/>
  <c r="CD87" i="2"/>
  <c r="AV89" i="2"/>
  <c r="CD95" i="2"/>
  <c r="AV95" i="2"/>
  <c r="Z96" i="2"/>
  <c r="AP96" i="2"/>
  <c r="BG96" i="2"/>
  <c r="CD43" i="2"/>
  <c r="AV43" i="2"/>
  <c r="CD51" i="2"/>
  <c r="CD59" i="2"/>
  <c r="CD67" i="2"/>
  <c r="CD75" i="2"/>
  <c r="AV75" i="2"/>
  <c r="CD91" i="2"/>
  <c r="AV91" i="2"/>
  <c r="CD10" i="2"/>
  <c r="CD15" i="2"/>
  <c r="CD17" i="2"/>
  <c r="CD19" i="2"/>
  <c r="CD21" i="2"/>
  <c r="CD23" i="2"/>
  <c r="CD25" i="2"/>
  <c r="CD27" i="2"/>
  <c r="CD29" i="2"/>
  <c r="CD31" i="2"/>
  <c r="CD33" i="2"/>
  <c r="CD35" i="2"/>
  <c r="CD37" i="2"/>
  <c r="CD39" i="2"/>
  <c r="AV44" i="2"/>
  <c r="CD47" i="2"/>
  <c r="AV52" i="2"/>
  <c r="CD55" i="2"/>
  <c r="AV55" i="2"/>
  <c r="CD63" i="2"/>
  <c r="AV68" i="2"/>
  <c r="CD71" i="2"/>
  <c r="AV76" i="2"/>
  <c r="CD79" i="2"/>
  <c r="AV79" i="2"/>
  <c r="CD83" i="2"/>
  <c r="AV87" i="2"/>
  <c r="Q96" i="2"/>
  <c r="AG96" i="2"/>
  <c r="CD11" i="2"/>
  <c r="CD13" i="2"/>
  <c r="CD45" i="2"/>
  <c r="AV45" i="2"/>
  <c r="CD53" i="2"/>
  <c r="AV53" i="2"/>
  <c r="CD61" i="2"/>
  <c r="BU96" i="2"/>
  <c r="CD12" i="2"/>
  <c r="CD14" i="2"/>
  <c r="CD18" i="2"/>
  <c r="CD20" i="2"/>
  <c r="CD22" i="2"/>
  <c r="CD24" i="2"/>
  <c r="CD26" i="2"/>
  <c r="CD28" i="2"/>
  <c r="CD30" i="2"/>
  <c r="CD32" i="2"/>
  <c r="CD34" i="2"/>
  <c r="CD36" i="2"/>
  <c r="CD38" i="2"/>
  <c r="CD40" i="2"/>
  <c r="AV64" i="2"/>
  <c r="AV72" i="2"/>
  <c r="AV80" i="2"/>
  <c r="AV82" i="2"/>
  <c r="CD16" i="2"/>
  <c r="AV11" i="2"/>
  <c r="AV13" i="2"/>
  <c r="AV15" i="2"/>
  <c r="AV17" i="2"/>
  <c r="AV19" i="2"/>
  <c r="AV21" i="2"/>
  <c r="AV23" i="2"/>
  <c r="AV25" i="2"/>
  <c r="AV27" i="2"/>
  <c r="AV29" i="2"/>
  <c r="AV31" i="2"/>
  <c r="AV33" i="2"/>
  <c r="AV35" i="2"/>
  <c r="AV37" i="2"/>
  <c r="AV39" i="2"/>
  <c r="AV46" i="2"/>
  <c r="AV54" i="2"/>
  <c r="AV62" i="2"/>
  <c r="AV70" i="2"/>
  <c r="AV78" i="2"/>
  <c r="CD86" i="2"/>
  <c r="AV86" i="2"/>
  <c r="AV88" i="2"/>
  <c r="AV90" i="2"/>
  <c r="AV92" i="2"/>
  <c r="AV94" i="2"/>
  <c r="CE96" i="2"/>
  <c r="G96" i="2"/>
  <c r="CF96" i="2" s="1"/>
  <c r="CD88" i="2"/>
  <c r="AV10" i="2"/>
  <c r="CD42" i="2"/>
  <c r="CD44" i="2"/>
  <c r="CD46" i="2"/>
  <c r="CD48" i="2"/>
  <c r="CD50" i="2"/>
  <c r="CD52" i="2"/>
  <c r="CD54" i="2"/>
  <c r="CD56" i="2"/>
  <c r="CD58" i="2"/>
  <c r="CD60" i="2"/>
  <c r="CD62" i="2"/>
  <c r="CD64" i="2"/>
  <c r="CD66" i="2"/>
  <c r="CD68" i="2"/>
  <c r="CD70" i="2"/>
  <c r="CD72" i="2"/>
  <c r="CD74" i="2"/>
  <c r="CD76" i="2"/>
  <c r="CD78" i="2"/>
  <c r="CD80" i="2"/>
  <c r="CD82" i="2"/>
  <c r="CD90" i="2"/>
  <c r="CD93" i="2"/>
  <c r="BM96" i="2"/>
  <c r="CD84" i="2"/>
  <c r="CD92" i="2"/>
  <c r="AC96" i="2"/>
  <c r="AW96" i="2"/>
  <c r="AV47" i="2"/>
  <c r="AV51" i="2"/>
  <c r="AV57" i="2"/>
  <c r="AV59" i="2"/>
  <c r="AV61" i="2"/>
  <c r="AV63" i="2"/>
  <c r="AV67" i="2"/>
  <c r="AV69" i="2"/>
  <c r="AV71" i="2"/>
  <c r="AV73" i="2"/>
  <c r="CD81" i="2"/>
  <c r="CD89" i="2"/>
  <c r="CD94" i="2"/>
  <c r="BJ96" i="2"/>
  <c r="B96" i="2"/>
  <c r="CD96" i="2" l="1"/>
  <c r="AV96" i="2"/>
</calcChain>
</file>

<file path=xl/sharedStrings.xml><?xml version="1.0" encoding="utf-8"?>
<sst xmlns="http://schemas.openxmlformats.org/spreadsheetml/2006/main" count="1554" uniqueCount="164">
  <si>
    <t>Наименование лечебного учереждения</t>
  </si>
  <si>
    <t>Специальности в рамках базовой программы ОМС в соответствии с лицензией на медицинскую деятельность</t>
  </si>
  <si>
    <t>Итого по базовой программе ОМС</t>
  </si>
  <si>
    <t>Кардиология и ревматология</t>
  </si>
  <si>
    <t>Педиатрия</t>
  </si>
  <si>
    <t>Терапия</t>
  </si>
  <si>
    <t>Гематология</t>
  </si>
  <si>
    <t>Эндокринология</t>
  </si>
  <si>
    <t>Аллергология и иммунология</t>
  </si>
  <si>
    <t>Неврология</t>
  </si>
  <si>
    <t>Травматология-ортопедия</t>
  </si>
  <si>
    <t>Колопроктология</t>
  </si>
  <si>
    <t>Нейрохирургия</t>
  </si>
  <si>
    <t>Хирургия</t>
  </si>
  <si>
    <t>Сердечно-сосудистая хирургия</t>
  </si>
  <si>
    <t>Онкология, ( в т.ч. МКБ-10: С00-C97 и D00-D09, а также D10-D48.9 на койках по профилю"онкология")</t>
  </si>
  <si>
    <t>Урология</t>
  </si>
  <si>
    <t>Стоматология</t>
  </si>
  <si>
    <t>Акушерство-гинекология</t>
  </si>
  <si>
    <t>Экстракорпоральное оплодотворение</t>
  </si>
  <si>
    <t>Неонатология</t>
  </si>
  <si>
    <t>Гериатрия</t>
  </si>
  <si>
    <t>Оториноларингология</t>
  </si>
  <si>
    <t>Офтальмология</t>
  </si>
  <si>
    <t>Дерматология</t>
  </si>
  <si>
    <t>Всего</t>
  </si>
  <si>
    <t>в том числе</t>
  </si>
  <si>
    <t xml:space="preserve">Всего </t>
  </si>
  <si>
    <t>в том числе:</t>
  </si>
  <si>
    <t>онкология</t>
  </si>
  <si>
    <t>онкохириргия</t>
  </si>
  <si>
    <t xml:space="preserve"> химиотерапия</t>
  </si>
  <si>
    <t>взрослые</t>
  </si>
  <si>
    <t>дети</t>
  </si>
  <si>
    <t>кардиология взрослые</t>
  </si>
  <si>
    <t>кардиология дети</t>
  </si>
  <si>
    <t>ревматология взрослые</t>
  </si>
  <si>
    <t>ревматология дети</t>
  </si>
  <si>
    <t>Гастроэнетрология</t>
  </si>
  <si>
    <t>Нефрология</t>
  </si>
  <si>
    <t>Пульмонология</t>
  </si>
  <si>
    <t>гематология взрослые</t>
  </si>
  <si>
    <t>гематология дети</t>
  </si>
  <si>
    <t>эндокринология взрослые</t>
  </si>
  <si>
    <t>эндокринология дети</t>
  </si>
  <si>
    <t>аллергология взрослые</t>
  </si>
  <si>
    <t>аллергология детские</t>
  </si>
  <si>
    <t>неврология взрослые</t>
  </si>
  <si>
    <t>неврология дети</t>
  </si>
  <si>
    <t>инфекционные болезни дети</t>
  </si>
  <si>
    <t xml:space="preserve"> взрослые </t>
  </si>
  <si>
    <t xml:space="preserve"> дети</t>
  </si>
  <si>
    <t>онкология взрослые</t>
  </si>
  <si>
    <t>онкология детские</t>
  </si>
  <si>
    <t>онкохирургия взрослые</t>
  </si>
  <si>
    <t>онкохирургия детские</t>
  </si>
  <si>
    <t xml:space="preserve">урология взрослые </t>
  </si>
  <si>
    <t>урология дети</t>
  </si>
  <si>
    <t>стоматология взрослые</t>
  </si>
  <si>
    <t>стоматология дети</t>
  </si>
  <si>
    <t>гинекология взрослые</t>
  </si>
  <si>
    <t>гинекология дети</t>
  </si>
  <si>
    <t>койки для сохранения беременности до 22 недель</t>
  </si>
  <si>
    <t>койки для сохранения беременности после 22 недель</t>
  </si>
  <si>
    <t>оториноларингология взрослые</t>
  </si>
  <si>
    <t>оториноларингология дети</t>
  </si>
  <si>
    <t>офтальмология взрослые</t>
  </si>
  <si>
    <t>офтальмология дети</t>
  </si>
  <si>
    <t>дерматология взрослые</t>
  </si>
  <si>
    <t>дерматология дети</t>
  </si>
  <si>
    <t>Государственное учреждение здравоохранения Саратовской области «Александрово-Гайская районная больница имени В.П. Дурнова»</t>
  </si>
  <si>
    <t>Государственное учреждение здравоохранения Саратовской области «Аркадакская районная больница»</t>
  </si>
  <si>
    <t>Государственное учреждение здравоохранения Саратовской области «Аткарская районная больница»</t>
  </si>
  <si>
    <t>Государственное учреждение здравоохранения Саратовской области «Базарно-Карабулакская районная больница»</t>
  </si>
  <si>
    <t>Государственное учреждение здравоохранения Саратовской области «Балаковская городская клиническая больница»</t>
  </si>
  <si>
    <t xml:space="preserve">Государственное учреждение здравоохранения Саратовской области «Балаковская районная поликлиника» </t>
  </si>
  <si>
    <t>Государственное учреждение здравоохранения Саратовской области «Балашовская районная больница»</t>
  </si>
  <si>
    <t>Государственное учреждение здравоохранения Саратовской области «Балтайская районная больница»</t>
  </si>
  <si>
    <t>Государственное учреждение здравоохранения Саратовской области «Вольская районная больница»</t>
  </si>
  <si>
    <t>Государственное учреждение здравоохранения Саратовской области «Воскресенская районная больница»</t>
  </si>
  <si>
    <t>Государственное учреждение здравоохранения Саратовской области «Дергачевская районная больница»</t>
  </si>
  <si>
    <t>Государственное учреждение здравоохранения Саратовской области «Духовницкая районная больница»</t>
  </si>
  <si>
    <t>Государственное учреждение здравоохранения Саратовской области «Екатериновская районная больница»</t>
  </si>
  <si>
    <t>Государственное учреждение здравоохранения Саратовской области «Ершовская районная больница»</t>
  </si>
  <si>
    <t>Государственное учреждение здравоохранения Саратовской области «Ивантеевская районная больница»</t>
  </si>
  <si>
    <t>Государственное учреждение здравоохранения Саратовской области «Калининская районная больница»</t>
  </si>
  <si>
    <t>Государственное учреждение здравоохранения Саратовской области «Красноармейская районная больница»</t>
  </si>
  <si>
    <t>Государственное учреждение здравоохранения Саратовской области «Краснокутская районная больница»</t>
  </si>
  <si>
    <t>Государственное учреждение здравоохранения Саратовской области «Краснопартизанская районная больница»</t>
  </si>
  <si>
    <t>Государственное учреждение здравоохранения Саратовской области «Лысогорская районная больница»</t>
  </si>
  <si>
    <t>Государственное учреждение здравоохранения Саратовской области «Марксовская районная больница»</t>
  </si>
  <si>
    <t>Государственное учреждение здравоохранения Саратовской области «Новобурасская районная больница»</t>
  </si>
  <si>
    <t>Государственное учреждение здравоохранения Саратовской области «Новоузенская районная больница»</t>
  </si>
  <si>
    <t>Государственное учреждение здравоохранения Саратовской области «Озинская районная больница»</t>
  </si>
  <si>
    <t>Государственное учреждение здравоохранения Саратовской области «Перелюбская районная больница»</t>
  </si>
  <si>
    <t>Государственное учреждение здравоохранения Саратовской области «Петровская районная больница»</t>
  </si>
  <si>
    <t>Государственное учреждение здравоохранения Саратовской области «Питерская районная больница»</t>
  </si>
  <si>
    <t>Государственное учреждение здравоохранения Саратовской области «Пугачевская районная больница»</t>
  </si>
  <si>
    <t>Государственное учреждение здравоохранения Саратовской области «Ровенская районная больница»</t>
  </si>
  <si>
    <t>Государственное учреждение здравоохранения Саратовской области «Романовская районная больница»</t>
  </si>
  <si>
    <t>Государственное учреждение здравоохранения Саратовской области «Ртищевская районная больница»</t>
  </si>
  <si>
    <t>Государственное учреждение здравоохранения Саратовской области «Самойловская районная больница»</t>
  </si>
  <si>
    <t>Государственное учреждение здравоохранения Саратовской области «Саратовская районная больница»</t>
  </si>
  <si>
    <t>Государственное учреждение здравоохранения Саратовской области «Медико-санитарная часть городского округа ЗАТО Светлый»</t>
  </si>
  <si>
    <t>Государственное учреждение здравоохранения Саратовской области «Советская районная больница»</t>
  </si>
  <si>
    <t>Государственное учреждение здравоохранения Саратовской области «Татищевская районная больница»</t>
  </si>
  <si>
    <t>Государственное учреждение здравоохранения Саратовской области «Турковская районная больница»</t>
  </si>
  <si>
    <t>Государственное учреждение здравоохранения Саратовской области «Федоровская районная больница»</t>
  </si>
  <si>
    <t>Государственное учреждение здравоохранения Саратовской области «Хвалынская районная больница имени Бржозовского»</t>
  </si>
  <si>
    <t>Государственное автономное учреждение здравоохранения «Энгельсская городская клиническая больница № 1»</t>
  </si>
  <si>
    <t>Государственное  автономное учреждение  здравоохранения «Энгельсская  городская больница № 2»</t>
  </si>
  <si>
    <t xml:space="preserve">Государственное  учреждение  здравоохранения «Энгельсская  детская клиническая больница» </t>
  </si>
  <si>
    <t>Государственное  автономное учреждение здравоохранения Саратовской области «Энгельсская районная больница»</t>
  </si>
  <si>
    <t>Государственное учреждение здравоохранения «Энгельсская городская  поликлиника № 1»</t>
  </si>
  <si>
    <t>Государственное учреждение здравоохранения «Энгельсская городская поликлиника № 2»</t>
  </si>
  <si>
    <t>Государственное  автономное учреждение здравоохранения «Энгельсская городская поликлиника № 3»</t>
  </si>
  <si>
    <t>Государственное учреждение здравоохранения «Саратовская городская клиническая больница № 2 им.В.И.Разумовского»</t>
  </si>
  <si>
    <t>Государственное учреждение здравоохранения «Саратовская городская клиническая больница № 5»</t>
  </si>
  <si>
    <t>Государственное учреждение здравоохранения «Саратовская городская клиническая больница № 6 имени академика В.Н. Кошелева»</t>
  </si>
  <si>
    <t>Государственное учреждение здравоохранения «Саратовская городская клиническая больница № 8»</t>
  </si>
  <si>
    <t>Государственное учреждение здравоохранения «Саратовская городская клиническая больница № 9»</t>
  </si>
  <si>
    <t>Государственное учреждение здравоохранения «Саратовская городская клиническая больница № 10»</t>
  </si>
  <si>
    <t>Государственное учреждение здравоохранения «Саратовская межрайонная детская поликлиника»</t>
  </si>
  <si>
    <t>Государственное учреждение здравоохранения «Саратовская городская детская клиническая больница»</t>
  </si>
  <si>
    <t>Государственное учреждение здравоохранения «Саратовская городская поликлиника № 2»</t>
  </si>
  <si>
    <t>Государственное учреждение здравоохранения «Саратовская городская поликлиника № 6»</t>
  </si>
  <si>
    <t>Государственное учреждение здравоохранения «Саратовская городская поликлиника № 9»</t>
  </si>
  <si>
    <t xml:space="preserve">Государственное учреждение здравоохранения «Саратовская городская поликлиника № 16» </t>
  </si>
  <si>
    <t>Государственное учреждение здравоохранения «Саратовская городская поликлиника № 20»</t>
  </si>
  <si>
    <t>Государственное учреждение здравоохранения «Саратовская городская межрайонная поликлиника №1»</t>
  </si>
  <si>
    <t>Государственное учреждение здравоохранения «Саратовская центральная городская детская поликлиника»</t>
  </si>
  <si>
    <t>Государственное учреждение здравоохранения «Саратовская городская детская поликлиника № 8»</t>
  </si>
  <si>
    <t>Государственное учреждение здравоохранения «Областная клиническая больница»</t>
  </si>
  <si>
    <t>Государственное учреждение здравоохранения «Областной клинический кардиологический диспансер»</t>
  </si>
  <si>
    <t>Государственное учреждение здравоохранения «САРАТОВСКАЯ ОБЛАСТНАЯ ДЕТСКАЯ КЛИНИЧЕСКАЯ БОЛЬНИЦА»</t>
  </si>
  <si>
    <t>Государственное учреждение здравоохранения «Саратовская областная инфекционная клиническая больница имени Н.Р.Иванова»</t>
  </si>
  <si>
    <t>Государственное учреждение здравоохранения «Областной клинический онкологический диспансер»</t>
  </si>
  <si>
    <t>Государственное учреждение здравоохранения «Саратовский областной клинический кожно-венерологический диспансер»</t>
  </si>
  <si>
    <t>Государственное учреждение здравоохранения «Балаковский кожно-венерологический диспансер» министерства здравоохранения Саратовской области</t>
  </si>
  <si>
    <t>Государственное учреждение здравоохранения «Балашовский кожно-венерологический диспансер» министерства здравоохранения Саратовской области</t>
  </si>
  <si>
    <t>Государственное учреждение здравоохранения «Клинический перинатальный центр Саратовской области»</t>
  </si>
  <si>
    <t>Государственное учреждение здравоохранения Саратовской области «Детский центр медицинской реабилитации»</t>
  </si>
  <si>
    <t>Государственное учреждение здравоохранения «Саратовский областной клинический госпиталь для ветеранов войн»</t>
  </si>
  <si>
    <t xml:space="preserve">Федеральное государственное бюджетное учреждение здравоохранения «Саратовский медицинский центр Федерального медико-биологического агентства» </t>
  </si>
  <si>
    <t>Федеральное государственное бюджетное учреждение «Национальный медицинский исследовательский центр высоких медицинских технологий – центральный военный клинический госпиталь имени А.А. Вишневского» Министерства обороны  Российской Федерации (Филиал № 6)</t>
  </si>
  <si>
    <t>Частное учреждение здравоохранения «Клиническая больница «РЖД-Медицина» города Саратов»</t>
  </si>
  <si>
    <t>Акционерное общество «Клиника доктора Парамонова»</t>
  </si>
  <si>
    <t>Общество с ограниченной ответственностью «ФРЕЗЕНИУС НЕФРОКЕА»</t>
  </si>
  <si>
    <t>Общество с ограниченной ответственностью «Диагностика»</t>
  </si>
  <si>
    <t>Общество с ограниченной ответственностью «Медицинский Ди Центр Солнечный»</t>
  </si>
  <si>
    <t>Общество с ограниченной ответственностью «НЕФРОЛОГИЧЕСКИЙ  ЦЕНТР»</t>
  </si>
  <si>
    <t>Общество с ограниченной ответственностью «Медицинская клиника «СОВА»</t>
  </si>
  <si>
    <t>Общество с ограниченной ответственностью «Центр лазерной коррекции зрения и микрохирургии»</t>
  </si>
  <si>
    <t>ОБЩЕСТВО С ОГРАНИЧЕННОЙ ОТВЕТСТВЕННОСТЬЮ "МЕЖРЕГИОНАЛЬНЫЙ
ПОВОЛЖСКИЙ ОФТАЛЬМОЛОГИЧЕСКИЙ ЦЕНТР "ОКОСФЕРА"</t>
  </si>
  <si>
    <t>Итого объемы для жителей области в медицинских организациях Саратовской области, в том числе:</t>
  </si>
  <si>
    <t>Медицинская помощь в условиях дневного стационара по территориальной программе государственных гарантий  (планируется в случаях госпитализации)  на 2026 год, за исключением медицинской реабилитации.</t>
  </si>
  <si>
    <t>ГАУЗ «Саратовская городская клиническая больница скорой медицинской помощи»</t>
  </si>
  <si>
    <t>ОБЩЕСТВО С ОГРАНИЧЕННОЙ ОТВЕТСТВЕННОСТЬЮ "ДЕНИ"</t>
  </si>
  <si>
    <t>всего</t>
  </si>
  <si>
    <t>в том числе вирусный Гепатит С (взрослые)</t>
  </si>
  <si>
    <t>инфекционные болезни, взрослые</t>
  </si>
  <si>
    <t xml:space="preserve">Инфекционные болезни </t>
  </si>
  <si>
    <t>лучевая терапия</t>
  </si>
  <si>
    <t>Итого объемы для жителей области в медицинских организациях Саратовской области: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</si>
</sst>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"/>
  </numFmts>
  <fonts count="24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PT Astra Serif"/>
      <family val="1"/>
      <charset val="204"/>
    </font>
    <font>
      <sz val="12"/>
      <name val="PT Astra Serif"/>
      <family val="1"/>
      <charset val="204"/>
    </font>
    <font>
      <sz val="10"/>
      <name val="Arial Cyr"/>
    </font>
    <font>
      <b/>
      <sz val="12"/>
      <name val="PT Astra Serif"/>
      <family val="1"/>
      <charset val="204"/>
    </font>
    <font>
      <sz val="10"/>
      <name val="PT Astra Serif"/>
      <family val="1"/>
      <charset val="204"/>
    </font>
    <font>
      <b/>
      <sz val="10"/>
      <name val="PT Astra Serif"/>
      <family val="1"/>
      <charset val="204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Tahoma"/>
      <family val="2"/>
    </font>
    <font>
      <sz val="10"/>
      <name val="Arial"/>
      <family val="2"/>
      <charset val="204"/>
    </font>
    <font>
      <sz val="11"/>
      <color theme="1"/>
      <name val="Times New Roman"/>
      <family val="2"/>
      <charset val="204"/>
    </font>
    <font>
      <sz val="10"/>
      <name val="Arial Cyr"/>
      <family val="2"/>
    </font>
    <font>
      <sz val="10"/>
      <name val="Arial"/>
      <family val="2"/>
    </font>
    <font>
      <sz val="11"/>
      <color indexed="8"/>
      <name val="Times New Roman"/>
      <family val="2"/>
    </font>
    <font>
      <sz val="11"/>
      <color theme="1"/>
      <name val="Times New Roman"/>
      <family val="2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1"/>
      <name val="PT Astra Serif"/>
      <family val="1"/>
      <charset val="204"/>
    </font>
    <font>
      <b/>
      <sz val="10"/>
      <name val="Arial Cyr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5">
    <xf numFmtId="0" fontId="0" fillId="0" borderId="0"/>
    <xf numFmtId="0" fontId="5" fillId="0" borderId="0"/>
    <xf numFmtId="0" fontId="10" fillId="0" borderId="0"/>
    <xf numFmtId="0" fontId="10" fillId="0" borderId="0"/>
    <xf numFmtId="0" fontId="1" fillId="2" borderId="0" applyNumberFormat="0" applyBorder="0" applyAlignment="0" applyProtection="0"/>
    <xf numFmtId="0" fontId="11" fillId="2" borderId="0"/>
    <xf numFmtId="0" fontId="1" fillId="3" borderId="0" applyNumberFormat="0" applyBorder="0" applyAlignment="0" applyProtection="0"/>
    <xf numFmtId="0" fontId="11" fillId="3" borderId="0"/>
    <xf numFmtId="0" fontId="1" fillId="4" borderId="0" applyNumberFormat="0" applyBorder="0" applyAlignment="0" applyProtection="0"/>
    <xf numFmtId="0" fontId="11" fillId="4" borderId="0"/>
    <xf numFmtId="0" fontId="1" fillId="5" borderId="0" applyNumberFormat="0" applyBorder="0" applyAlignment="0" applyProtection="0"/>
    <xf numFmtId="0" fontId="11" fillId="5" borderId="0"/>
    <xf numFmtId="0" fontId="1" fillId="6" borderId="0" applyNumberFormat="0" applyBorder="0" applyAlignment="0" applyProtection="0"/>
    <xf numFmtId="0" fontId="11" fillId="6" borderId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13" fillId="0" borderId="7">
      <alignment vertical="center" wrapText="1"/>
    </xf>
    <xf numFmtId="0" fontId="13" fillId="0" borderId="7">
      <alignment vertical="center" wrapText="1"/>
    </xf>
    <xf numFmtId="0" fontId="13" fillId="0" borderId="7">
      <alignment vertical="center" wrapText="1"/>
    </xf>
    <xf numFmtId="0" fontId="14" fillId="0" borderId="0"/>
    <xf numFmtId="0" fontId="15" fillId="0" borderId="0"/>
    <xf numFmtId="0" fontId="16" fillId="0" borderId="0"/>
    <xf numFmtId="0" fontId="17" fillId="0" borderId="0"/>
    <xf numFmtId="0" fontId="15" fillId="0" borderId="0"/>
    <xf numFmtId="0" fontId="12" fillId="0" borderId="0"/>
    <xf numFmtId="0" fontId="18" fillId="0" borderId="0"/>
    <xf numFmtId="0" fontId="19" fillId="0" borderId="0"/>
    <xf numFmtId="0" fontId="15" fillId="0" borderId="0"/>
    <xf numFmtId="0" fontId="12" fillId="0" borderId="0"/>
    <xf numFmtId="0" fontId="18" fillId="0" borderId="0"/>
    <xf numFmtId="0" fontId="19" fillId="0" borderId="0"/>
    <xf numFmtId="0" fontId="15" fillId="0" borderId="0"/>
    <xf numFmtId="0" fontId="12" fillId="0" borderId="0"/>
    <xf numFmtId="0" fontId="18" fillId="0" borderId="0"/>
    <xf numFmtId="0" fontId="19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4" fillId="0" borderId="0"/>
    <xf numFmtId="0" fontId="17" fillId="0" borderId="0"/>
    <xf numFmtId="0" fontId="15" fillId="0" borderId="0"/>
    <xf numFmtId="0" fontId="17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8" fillId="0" borderId="0"/>
    <xf numFmtId="0" fontId="19" fillId="0" borderId="0"/>
    <xf numFmtId="0" fontId="2" fillId="0" borderId="0"/>
    <xf numFmtId="0" fontId="12" fillId="0" borderId="0"/>
    <xf numFmtId="0" fontId="16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8" fillId="0" borderId="0"/>
    <xf numFmtId="0" fontId="19" fillId="0" borderId="0"/>
    <xf numFmtId="0" fontId="15" fillId="0" borderId="0"/>
    <xf numFmtId="0" fontId="12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11" fillId="0" borderId="0"/>
    <xf numFmtId="0" fontId="15" fillId="0" borderId="0"/>
    <xf numFmtId="0" fontId="12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164" fontId="12" fillId="0" borderId="0" applyFont="0" applyFill="0" applyBorder="0" applyAlignment="0" applyProtection="0"/>
  </cellStyleXfs>
  <cellXfs count="99">
    <xf numFmtId="0" fontId="0" fillId="0" borderId="0" xfId="0"/>
    <xf numFmtId="0" fontId="6" fillId="0" borderId="3" xfId="1" applyNumberFormat="1" applyFont="1" applyFill="1" applyBorder="1" applyAlignment="1" applyProtection="1">
      <alignment vertical="center" wrapText="1"/>
    </xf>
    <xf numFmtId="0" fontId="6" fillId="0" borderId="5" xfId="1" applyNumberFormat="1" applyFont="1" applyFill="1" applyBorder="1" applyAlignment="1" applyProtection="1">
      <alignment vertical="center" wrapText="1"/>
    </xf>
    <xf numFmtId="0" fontId="8" fillId="0" borderId="7" xfId="1" applyNumberFormat="1" applyFont="1" applyFill="1" applyBorder="1" applyAlignment="1" applyProtection="1">
      <alignment horizontal="center" vertical="center"/>
    </xf>
    <xf numFmtId="0" fontId="8" fillId="0" borderId="2" xfId="1" applyNumberFormat="1" applyFont="1" applyFill="1" applyBorder="1" applyAlignment="1" applyProtection="1">
      <alignment horizontal="center" vertical="center"/>
    </xf>
    <xf numFmtId="0" fontId="8" fillId="0" borderId="6" xfId="1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horizontal="center" vertical="center"/>
    </xf>
    <xf numFmtId="3" fontId="4" fillId="0" borderId="7" xfId="0" applyNumberFormat="1" applyFont="1" applyFill="1" applyBorder="1" applyAlignment="1" applyProtection="1">
      <alignment horizontal="center" vertical="center"/>
    </xf>
    <xf numFmtId="3" fontId="4" fillId="0" borderId="8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center"/>
    </xf>
    <xf numFmtId="0" fontId="4" fillId="0" borderId="11" xfId="2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6" fillId="0" borderId="7" xfId="3" applyNumberFormat="1" applyFont="1" applyFill="1" applyBorder="1" applyAlignment="1" applyProtection="1">
      <alignment vertical="center" wrapText="1"/>
    </xf>
    <xf numFmtId="3" fontId="4" fillId="7" borderId="12" xfId="1" applyNumberFormat="1" applyFont="1" applyFill="1" applyBorder="1" applyAlignment="1" applyProtection="1">
      <alignment horizontal="center" vertical="center"/>
      <protection locked="0"/>
    </xf>
    <xf numFmtId="3" fontId="9" fillId="7" borderId="7" xfId="167" applyNumberFormat="1" applyFont="1" applyFill="1" applyBorder="1" applyAlignment="1" applyProtection="1">
      <alignment horizontal="center" vertical="center"/>
      <protection locked="0"/>
    </xf>
    <xf numFmtId="3" fontId="9" fillId="7" borderId="7" xfId="167" applyNumberFormat="1" applyFont="1" applyFill="1" applyBorder="1" applyAlignment="1" applyProtection="1">
      <alignment horizontal="center" vertical="center"/>
    </xf>
    <xf numFmtId="3" fontId="9" fillId="7" borderId="13" xfId="0" applyNumberFormat="1" applyFont="1" applyFill="1" applyBorder="1" applyAlignment="1" applyProtection="1">
      <alignment horizontal="center" vertical="center"/>
    </xf>
    <xf numFmtId="3" fontId="9" fillId="7" borderId="7" xfId="0" applyNumberFormat="1" applyFont="1" applyFill="1" applyBorder="1" applyAlignment="1" applyProtection="1">
      <alignment horizontal="center" vertical="center"/>
      <protection locked="0"/>
    </xf>
    <xf numFmtId="3" fontId="9" fillId="7" borderId="7" xfId="0" applyNumberFormat="1" applyFont="1" applyFill="1" applyBorder="1" applyAlignment="1" applyProtection="1">
      <alignment horizontal="center" vertical="center"/>
    </xf>
    <xf numFmtId="3" fontId="9" fillId="7" borderId="14" xfId="167" applyNumberFormat="1" applyFont="1" applyFill="1" applyBorder="1" applyAlignment="1" applyProtection="1">
      <alignment horizontal="center" vertical="center"/>
      <protection locked="0"/>
    </xf>
    <xf numFmtId="165" fontId="9" fillId="7" borderId="7" xfId="1" applyNumberFormat="1" applyFont="1" applyFill="1" applyBorder="1" applyAlignment="1" applyProtection="1">
      <alignment horizontal="center" vertical="center"/>
    </xf>
    <xf numFmtId="0" fontId="22" fillId="7" borderId="7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22" fillId="7" borderId="15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2" fillId="0" borderId="15" xfId="1" applyNumberFormat="1" applyFont="1" applyFill="1" applyBorder="1" applyAlignment="1" applyProtection="1">
      <alignment horizontal="center" vertical="center" wrapText="1"/>
    </xf>
    <xf numFmtId="0" fontId="22" fillId="0" borderId="7" xfId="1" applyNumberFormat="1" applyFont="1" applyFill="1" applyBorder="1" applyAlignment="1" applyProtection="1">
      <alignment horizontal="center" vertical="center" wrapText="1"/>
    </xf>
    <xf numFmtId="3" fontId="4" fillId="0" borderId="12" xfId="1" applyNumberFormat="1" applyFont="1" applyFill="1" applyBorder="1" applyAlignment="1" applyProtection="1">
      <alignment horizontal="center" vertical="center"/>
      <protection locked="0"/>
    </xf>
    <xf numFmtId="3" fontId="9" fillId="0" borderId="7" xfId="167" applyNumberFormat="1" applyFont="1" applyFill="1" applyBorder="1" applyAlignment="1" applyProtection="1">
      <alignment horizontal="center" vertical="center"/>
      <protection locked="0"/>
    </xf>
    <xf numFmtId="3" fontId="9" fillId="0" borderId="7" xfId="167" applyNumberFormat="1" applyFont="1" applyFill="1" applyBorder="1" applyAlignment="1" applyProtection="1">
      <alignment horizontal="center" vertical="center"/>
    </xf>
    <xf numFmtId="3" fontId="9" fillId="0" borderId="13" xfId="0" applyNumberFormat="1" applyFont="1" applyFill="1" applyBorder="1" applyAlignment="1" applyProtection="1">
      <alignment horizontal="center" vertical="center"/>
    </xf>
    <xf numFmtId="3" fontId="9" fillId="0" borderId="7" xfId="0" applyNumberFormat="1" applyFont="1" applyFill="1" applyBorder="1" applyAlignment="1" applyProtection="1">
      <alignment horizontal="center" vertical="center"/>
      <protection locked="0"/>
    </xf>
    <xf numFmtId="3" fontId="9" fillId="0" borderId="7" xfId="0" applyNumberFormat="1" applyFont="1" applyFill="1" applyBorder="1" applyAlignment="1" applyProtection="1">
      <alignment horizontal="center" vertical="center"/>
    </xf>
    <xf numFmtId="3" fontId="9" fillId="0" borderId="14" xfId="167" applyNumberFormat="1" applyFont="1" applyFill="1" applyBorder="1" applyAlignment="1" applyProtection="1">
      <alignment horizontal="center" vertical="center"/>
      <protection locked="0"/>
    </xf>
    <xf numFmtId="165" fontId="9" fillId="0" borderId="7" xfId="1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22" fillId="0" borderId="15" xfId="1" applyNumberFormat="1" applyFont="1" applyFill="1" applyBorder="1" applyAlignment="1" applyProtection="1">
      <alignment horizontal="center" vertical="center" wrapText="1"/>
    </xf>
    <xf numFmtId="3" fontId="9" fillId="0" borderId="0" xfId="0" applyNumberFormat="1" applyFont="1" applyFill="1" applyBorder="1" applyAlignment="1" applyProtection="1">
      <alignment vertical="center"/>
    </xf>
    <xf numFmtId="3" fontId="0" fillId="0" borderId="0" xfId="0" applyNumberFormat="1" applyFill="1"/>
    <xf numFmtId="0" fontId="3" fillId="0" borderId="0" xfId="0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22" fillId="0" borderId="15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2" fillId="0" borderId="15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/>
    <xf numFmtId="3" fontId="6" fillId="0" borderId="12" xfId="1" applyNumberFormat="1" applyFont="1" applyFill="1" applyBorder="1" applyAlignment="1" applyProtection="1">
      <alignment horizontal="center" vertical="center"/>
      <protection locked="0"/>
    </xf>
    <xf numFmtId="3" fontId="6" fillId="0" borderId="6" xfId="0" applyNumberFormat="1" applyFont="1" applyFill="1" applyBorder="1" applyAlignment="1" applyProtection="1">
      <alignment horizontal="center" vertical="center"/>
    </xf>
    <xf numFmtId="3" fontId="6" fillId="0" borderId="7" xfId="0" applyNumberFormat="1" applyFont="1" applyFill="1" applyBorder="1" applyAlignment="1" applyProtection="1">
      <alignment horizontal="center" vertical="center"/>
    </xf>
    <xf numFmtId="3" fontId="6" fillId="0" borderId="8" xfId="0" applyNumberFormat="1" applyFont="1" applyFill="1" applyBorder="1" applyAlignment="1" applyProtection="1">
      <alignment horizontal="center" vertical="center"/>
    </xf>
    <xf numFmtId="0" fontId="23" fillId="0" borderId="0" xfId="0" applyFont="1" applyFill="1"/>
    <xf numFmtId="0" fontId="3" fillId="0" borderId="0" xfId="0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22" fillId="0" borderId="15" xfId="1" applyNumberFormat="1" applyFont="1" applyFill="1" applyBorder="1" applyAlignment="1" applyProtection="1">
      <alignment horizontal="center" vertical="center" wrapText="1"/>
    </xf>
    <xf numFmtId="0" fontId="6" fillId="0" borderId="15" xfId="1" applyNumberFormat="1" applyFont="1" applyFill="1" applyBorder="1" applyAlignment="1" applyProtection="1">
      <alignment horizontal="center" vertical="center" wrapText="1"/>
    </xf>
    <xf numFmtId="0" fontId="6" fillId="0" borderId="16" xfId="1" applyNumberFormat="1" applyFont="1" applyFill="1" applyBorder="1" applyAlignment="1" applyProtection="1">
      <alignment horizontal="center" vertical="center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20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17" xfId="1" applyNumberFormat="1" applyFont="1" applyFill="1" applyBorder="1" applyAlignment="1" applyProtection="1">
      <alignment horizontal="center" vertical="center" wrapText="1"/>
    </xf>
    <xf numFmtId="0" fontId="6" fillId="0" borderId="19" xfId="1" applyNumberFormat="1" applyFont="1" applyFill="1" applyBorder="1" applyAlignment="1" applyProtection="1">
      <alignment horizontal="center" vertical="center" wrapText="1"/>
    </xf>
    <xf numFmtId="0" fontId="8" fillId="0" borderId="15" xfId="1" applyNumberFormat="1" applyFont="1" applyFill="1" applyBorder="1" applyAlignment="1" applyProtection="1">
      <alignment horizontal="center" vertical="center" wrapText="1"/>
    </xf>
    <xf numFmtId="0" fontId="8" fillId="0" borderId="16" xfId="1" applyNumberFormat="1" applyFont="1" applyFill="1" applyBorder="1" applyAlignment="1" applyProtection="1">
      <alignment horizontal="center" vertical="center" wrapText="1"/>
    </xf>
    <xf numFmtId="0" fontId="8" fillId="0" borderId="18" xfId="1" applyNumberFormat="1" applyFont="1" applyFill="1" applyBorder="1" applyAlignment="1" applyProtection="1">
      <alignment horizontal="center" vertical="center" wrapText="1"/>
    </xf>
    <xf numFmtId="0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7" xfId="1" applyNumberFormat="1" applyFont="1" applyFill="1" applyBorder="1" applyAlignment="1" applyProtection="1">
      <alignment horizontal="center" vertical="center" wrapText="1"/>
    </xf>
    <xf numFmtId="0" fontId="22" fillId="7" borderId="15" xfId="1" applyNumberFormat="1" applyFont="1" applyFill="1" applyBorder="1" applyAlignment="1" applyProtection="1">
      <alignment horizontal="center" vertical="center" wrapText="1"/>
    </xf>
    <xf numFmtId="0" fontId="22" fillId="7" borderId="16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23" xfId="1" applyNumberFormat="1" applyFont="1" applyFill="1" applyBorder="1" applyAlignment="1" applyProtection="1">
      <alignment horizontal="center" vertical="center" wrapText="1"/>
    </xf>
    <xf numFmtId="0" fontId="8" fillId="0" borderId="17" xfId="1" applyNumberFormat="1" applyFont="1" applyFill="1" applyBorder="1" applyAlignment="1" applyProtection="1">
      <alignment horizontal="center" vertical="center" wrapText="1"/>
    </xf>
    <xf numFmtId="0" fontId="8" fillId="0" borderId="19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6" fillId="0" borderId="21" xfId="1" applyNumberFormat="1" applyFont="1" applyFill="1" applyBorder="1" applyAlignment="1" applyProtection="1">
      <alignment horizontal="center" vertical="center" wrapText="1"/>
    </xf>
    <xf numFmtId="0" fontId="6" fillId="0" borderId="22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6" xfId="1" applyNumberFormat="1" applyFont="1" applyFill="1" applyBorder="1" applyAlignment="1" applyProtection="1">
      <alignment horizontal="center" vertical="center" wrapText="1"/>
    </xf>
    <xf numFmtId="0" fontId="7" fillId="0" borderId="7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22" fillId="0" borderId="15" xfId="1" applyNumberFormat="1" applyFont="1" applyFill="1" applyBorder="1" applyAlignment="1" applyProtection="1">
      <alignment horizontal="center" vertical="center" wrapText="1"/>
    </xf>
    <xf numFmtId="0" fontId="22" fillId="0" borderId="16" xfId="1" applyNumberFormat="1" applyFont="1" applyFill="1" applyBorder="1" applyAlignment="1" applyProtection="1">
      <alignment horizontal="center" vertical="center" wrapText="1"/>
    </xf>
    <xf numFmtId="3" fontId="0" fillId="0" borderId="0" xfId="0" applyNumberFormat="1" applyFont="1" applyFill="1"/>
  </cellXfs>
  <cellStyles count="175">
    <cellStyle name="20% — акцент1" xfId="4"/>
    <cellStyle name="20% — акцент1 2" xfId="5"/>
    <cellStyle name="20% — акцент2" xfId="6"/>
    <cellStyle name="20% — акцент2 2" xfId="7"/>
    <cellStyle name="20% — акцент3" xfId="8"/>
    <cellStyle name="20% — акцент3 2" xfId="9"/>
    <cellStyle name="20% — акцент4" xfId="10"/>
    <cellStyle name="20% — акцент4 2" xfId="11"/>
    <cellStyle name="20% — акцент5" xfId="12"/>
    <cellStyle name="20% — акцент5 2" xfId="13"/>
    <cellStyle name="20% — акцент6" xfId="14"/>
    <cellStyle name="20% — акцент6 2" xfId="15"/>
    <cellStyle name="40% — акцент1" xfId="16"/>
    <cellStyle name="40% — акцент1 2" xfId="17"/>
    <cellStyle name="40% — акцент2" xfId="18"/>
    <cellStyle name="40% — акцент2 2" xfId="19"/>
    <cellStyle name="40% — акцент3" xfId="20"/>
    <cellStyle name="40% — акцент3 2" xfId="21"/>
    <cellStyle name="40% — акцент4" xfId="22"/>
    <cellStyle name="40% — акцент4 2" xfId="23"/>
    <cellStyle name="40% — акцент5" xfId="24"/>
    <cellStyle name="40% — акцент5 2" xfId="25"/>
    <cellStyle name="40% — акцент6" xfId="26"/>
    <cellStyle name="40% — акцент6 2" xfId="27"/>
    <cellStyle name="60% — акцент1" xfId="28"/>
    <cellStyle name="60% — акцент1 2" xfId="29"/>
    <cellStyle name="60% — акцент2" xfId="30"/>
    <cellStyle name="60% — акцент2 2" xfId="31"/>
    <cellStyle name="60% — акцент3" xfId="32"/>
    <cellStyle name="60% — акцент3 2" xfId="33"/>
    <cellStyle name="60% — акцент4" xfId="34"/>
    <cellStyle name="60% — акцент4 2" xfId="35"/>
    <cellStyle name="60% — акцент5" xfId="36"/>
    <cellStyle name="60% — акцент5 2" xfId="37"/>
    <cellStyle name="60% — акцент6" xfId="38"/>
    <cellStyle name="60% — акцент6 2" xfId="39"/>
    <cellStyle name="dataCell" xfId="40"/>
    <cellStyle name="dataCell 2" xfId="41"/>
    <cellStyle name="dataCell 3" xfId="42"/>
    <cellStyle name="Обычный" xfId="0" builtinId="0"/>
    <cellStyle name="Обычный 10" xfId="43"/>
    <cellStyle name="Обычный 10 2" xfId="1"/>
    <cellStyle name="Обычный 102" xfId="44"/>
    <cellStyle name="Обычный 11" xfId="45"/>
    <cellStyle name="Обычный 11 2" xfId="46"/>
    <cellStyle name="Обычный 12" xfId="2"/>
    <cellStyle name="Обычный 15" xfId="47"/>
    <cellStyle name="Обычный 15 2" xfId="48"/>
    <cellStyle name="Обычный 15 3" xfId="49"/>
    <cellStyle name="Обычный 15 4" xfId="50"/>
    <cellStyle name="Обычный 17" xfId="51"/>
    <cellStyle name="Обычный 17 2" xfId="52"/>
    <cellStyle name="Обычный 17 3" xfId="53"/>
    <cellStyle name="Обычный 17 4" xfId="54"/>
    <cellStyle name="Обычный 18" xfId="55"/>
    <cellStyle name="Обычный 18 2" xfId="56"/>
    <cellStyle name="Обычный 18 3" xfId="57"/>
    <cellStyle name="Обычный 18 4" xfId="58"/>
    <cellStyle name="Обычный 2" xfId="59"/>
    <cellStyle name="Обычный 2 10" xfId="60"/>
    <cellStyle name="Обычный 2 11" xfId="61"/>
    <cellStyle name="Обычный 2 12" xfId="62"/>
    <cellStyle name="Обычный 2 13" xfId="63"/>
    <cellStyle name="Обычный 2 14" xfId="64"/>
    <cellStyle name="Обычный 2 15" xfId="65"/>
    <cellStyle name="Обычный 2 16" xfId="66"/>
    <cellStyle name="Обычный 2 17" xfId="67"/>
    <cellStyle name="Обычный 2 18" xfId="68"/>
    <cellStyle name="Обычный 2 19" xfId="69"/>
    <cellStyle name="Обычный 2 2" xfId="70"/>
    <cellStyle name="Обычный 2 2 2" xfId="71"/>
    <cellStyle name="Обычный 2 20" xfId="72"/>
    <cellStyle name="Обычный 2 21" xfId="73"/>
    <cellStyle name="Обычный 2 22" xfId="74"/>
    <cellStyle name="Обычный 2 23" xfId="75"/>
    <cellStyle name="Обычный 2 24" xfId="76"/>
    <cellStyle name="Обычный 2 25" xfId="77"/>
    <cellStyle name="Обычный 2 26" xfId="78"/>
    <cellStyle name="Обычный 2 27" xfId="79"/>
    <cellStyle name="Обычный 2 28" xfId="80"/>
    <cellStyle name="Обычный 2 29" xfId="81"/>
    <cellStyle name="Обычный 2 3" xfId="82"/>
    <cellStyle name="Обычный 2 3 2" xfId="83"/>
    <cellStyle name="Обычный 2 30" xfId="84"/>
    <cellStyle name="Обычный 2 4" xfId="85"/>
    <cellStyle name="Обычный 2 5" xfId="86"/>
    <cellStyle name="Обычный 2 6" xfId="87"/>
    <cellStyle name="Обычный 2 7" xfId="88"/>
    <cellStyle name="Обычный 2 8" xfId="89"/>
    <cellStyle name="Обычный 2 9" xfId="90"/>
    <cellStyle name="Обычный 3" xfId="91"/>
    <cellStyle name="Обычный 3 10" xfId="92"/>
    <cellStyle name="Обычный 3 11" xfId="93"/>
    <cellStyle name="Обычный 3 12" xfId="94"/>
    <cellStyle name="Обычный 3 13" xfId="95"/>
    <cellStyle name="Обычный 3 14" xfId="96"/>
    <cellStyle name="Обычный 3 15" xfId="97"/>
    <cellStyle name="Обычный 3 16" xfId="98"/>
    <cellStyle name="Обычный 3 17" xfId="99"/>
    <cellStyle name="Обычный 3 18" xfId="100"/>
    <cellStyle name="Обычный 3 19" xfId="101"/>
    <cellStyle name="Обычный 3 2" xfId="102"/>
    <cellStyle name="Обычный 3 2 2" xfId="103"/>
    <cellStyle name="Обычный 3 2 3" xfId="104"/>
    <cellStyle name="Обычный 3 2 4" xfId="105"/>
    <cellStyle name="Обычный 3 20" xfId="106"/>
    <cellStyle name="Обычный 3 21" xfId="107"/>
    <cellStyle name="Обычный 3 22" xfId="108"/>
    <cellStyle name="Обычный 3 23" xfId="109"/>
    <cellStyle name="Обычный 3 24" xfId="110"/>
    <cellStyle name="Обычный 3 25" xfId="111"/>
    <cellStyle name="Обычный 3 26" xfId="112"/>
    <cellStyle name="Обычный 3 27" xfId="113"/>
    <cellStyle name="Обычный 3 3" xfId="114"/>
    <cellStyle name="Обычный 3 3 2" xfId="115"/>
    <cellStyle name="Обычный 3 4" xfId="116"/>
    <cellStyle name="Обычный 3 5" xfId="117"/>
    <cellStyle name="Обычный 3 6" xfId="118"/>
    <cellStyle name="Обычный 3 7" xfId="119"/>
    <cellStyle name="Обычный 3 8" xfId="120"/>
    <cellStyle name="Обычный 3 9" xfId="121"/>
    <cellStyle name="Обычный 34" xfId="122"/>
    <cellStyle name="Обычный 34 2" xfId="123"/>
    <cellStyle name="Обычный 34 3" xfId="124"/>
    <cellStyle name="Обычный 34 4" xfId="125"/>
    <cellStyle name="Обычный 4" xfId="126"/>
    <cellStyle name="Обычный 4 2" xfId="127"/>
    <cellStyle name="Обычный 4 3" xfId="128"/>
    <cellStyle name="Обычный 5" xfId="129"/>
    <cellStyle name="Обычный 5 10" xfId="130"/>
    <cellStyle name="Обычный 5 11" xfId="131"/>
    <cellStyle name="Обычный 5 12" xfId="132"/>
    <cellStyle name="Обычный 5 13" xfId="133"/>
    <cellStyle name="Обычный 5 14" xfId="134"/>
    <cellStyle name="Обычный 5 15" xfId="135"/>
    <cellStyle name="Обычный 5 16" xfId="136"/>
    <cellStyle name="Обычный 5 17" xfId="137"/>
    <cellStyle name="Обычный 5 18" xfId="138"/>
    <cellStyle name="Обычный 5 19" xfId="139"/>
    <cellStyle name="Обычный 5 2" xfId="140"/>
    <cellStyle name="Обычный 5 2 2" xfId="141"/>
    <cellStyle name="Обычный 5 20" xfId="142"/>
    <cellStyle name="Обычный 5 21" xfId="143"/>
    <cellStyle name="Обычный 5 22" xfId="144"/>
    <cellStyle name="Обычный 5 23" xfId="145"/>
    <cellStyle name="Обычный 5 24" xfId="146"/>
    <cellStyle name="Обычный 5 25" xfId="147"/>
    <cellStyle name="Обычный 5 26" xfId="148"/>
    <cellStyle name="Обычный 5 27" xfId="149"/>
    <cellStyle name="Обычный 5 3" xfId="150"/>
    <cellStyle name="Обычный 5 4" xfId="151"/>
    <cellStyle name="Обычный 5 5" xfId="152"/>
    <cellStyle name="Обычный 5 6" xfId="153"/>
    <cellStyle name="Обычный 5 7" xfId="154"/>
    <cellStyle name="Обычный 5 8" xfId="155"/>
    <cellStyle name="Обычный 5 9" xfId="156"/>
    <cellStyle name="Обычный 6" xfId="157"/>
    <cellStyle name="Обычный 6 2" xfId="158"/>
    <cellStyle name="Обычный 6 3" xfId="159"/>
    <cellStyle name="Обычный 6 4" xfId="160"/>
    <cellStyle name="Обычный 7" xfId="161"/>
    <cellStyle name="Обычный 7 2" xfId="162"/>
    <cellStyle name="Обычный 7 3" xfId="163"/>
    <cellStyle name="Обычный 7 4" xfId="164"/>
    <cellStyle name="Обычный 8" xfId="165"/>
    <cellStyle name="Обычный 8 2" xfId="166"/>
    <cellStyle name="Обычный 8 2 2" xfId="167"/>
    <cellStyle name="Обычный 8 3" xfId="3"/>
    <cellStyle name="Обычный 9" xfId="168"/>
    <cellStyle name="Обычный 9 2" xfId="169"/>
    <cellStyle name="Обычный 9 2 2" xfId="170"/>
    <cellStyle name="Обычный 9 3" xfId="171"/>
    <cellStyle name="Обычный 9 4" xfId="172"/>
    <cellStyle name="Обычный 90" xfId="173"/>
    <cellStyle name="Финансовый 2" xfId="1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dc4\MedStrah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&#1052;&#1077;&#1076;&#1089;&#1090;&#1088;&#1072;&#1093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MS/OMS_PUB/&#1054;&#1041;&#1066;&#1045;&#1052;&#1067;%202026/&#1044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от 29.12.2025 № 17"/>
      <sheetName val="протокол от 27.02.2026 №3"/>
      <sheetName val="протокол от 30.03.2026 №4"/>
      <sheetName val="протокол от 28.04.2026 №5"/>
      <sheetName val="протокол от 29.05.2026 №6"/>
      <sheetName val="протокол от 29.06.2026 №7"/>
      <sheetName val="протокол от 30.07.2026 №8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96"/>
  <sheetViews>
    <sheetView showZeros="0" zoomScale="82" zoomScaleNormal="82" workbookViewId="0">
      <pane xSplit="1" ySplit="9" topLeftCell="BC10" activePane="bottomRight" state="frozenSplit"/>
      <selection pane="topRight" activeCell="D1" sqref="D1"/>
      <selection pane="bottomLeft" activeCell="A6" sqref="A6"/>
      <selection pane="bottomRight" activeCell="B2" sqref="B2:W2"/>
    </sheetView>
  </sheetViews>
  <sheetFormatPr defaultRowHeight="12.75" x14ac:dyDescent="0.2"/>
  <cols>
    <col min="1" max="1" width="56.28515625" customWidth="1"/>
    <col min="2" max="2" width="9.140625" customWidth="1"/>
    <col min="3" max="3" width="8.140625" customWidth="1"/>
    <col min="4" max="6" width="9.140625" customWidth="1"/>
    <col min="7" max="7" width="8.140625" customWidth="1"/>
    <col min="8" max="8" width="8.42578125" customWidth="1"/>
    <col min="9" max="11" width="9.140625" customWidth="1"/>
    <col min="12" max="12" width="8.42578125" customWidth="1"/>
    <col min="13" max="14" width="9.140625" customWidth="1"/>
    <col min="15" max="15" width="7.5703125" customWidth="1"/>
    <col min="16" max="16" width="9.140625" customWidth="1"/>
    <col min="17" max="17" width="6.85546875" customWidth="1"/>
    <col min="18" max="18" width="9.140625" customWidth="1"/>
    <col min="19" max="19" width="7.85546875" customWidth="1"/>
    <col min="20" max="20" width="7.7109375" customWidth="1"/>
    <col min="21" max="22" width="9.140625" customWidth="1"/>
    <col min="23" max="23" width="7.7109375" customWidth="1"/>
    <col min="24" max="24" width="8.140625" customWidth="1"/>
    <col min="25" max="30" width="9.140625" customWidth="1"/>
    <col min="31" max="31" width="11.5703125" customWidth="1"/>
    <col min="32" max="36" width="9.140625" customWidth="1"/>
    <col min="37" max="37" width="11" customWidth="1"/>
    <col min="38" max="42" width="9.140625" customWidth="1"/>
    <col min="43" max="43" width="10.85546875" customWidth="1"/>
    <col min="44" max="44" width="9.140625" customWidth="1"/>
    <col min="45" max="45" width="11.7109375" customWidth="1"/>
    <col min="46" max="46" width="10.5703125" customWidth="1"/>
    <col min="47" max="47" width="11.28515625" customWidth="1"/>
    <col min="48" max="55" width="9.140625" customWidth="1"/>
    <col min="56" max="56" width="7" customWidth="1"/>
    <col min="57" max="57" width="9.140625" customWidth="1"/>
    <col min="58" max="58" width="7.28515625" customWidth="1"/>
    <col min="59" max="59" width="8.28515625" customWidth="1"/>
    <col min="60" max="61" width="9.140625" customWidth="1"/>
    <col min="62" max="62" width="8.28515625" customWidth="1"/>
    <col min="63" max="63" width="9.140625" customWidth="1"/>
    <col min="64" max="64" width="7.28515625" customWidth="1"/>
    <col min="65" max="68" width="9.140625" customWidth="1"/>
    <col min="69" max="69" width="10.7109375" customWidth="1"/>
    <col min="70" max="71" width="9.140625" customWidth="1"/>
    <col min="72" max="72" width="7.28515625" customWidth="1"/>
    <col min="73" max="73" width="7.42578125" customWidth="1"/>
    <col min="74" max="74" width="9.140625" customWidth="1"/>
    <col min="75" max="75" width="9.28515625" customWidth="1"/>
    <col min="76" max="78" width="9.140625" customWidth="1"/>
    <col min="79" max="79" width="8.5703125" customWidth="1"/>
    <col min="80" max="81" width="9.140625" customWidth="1"/>
    <col min="82" max="82" width="12.7109375" customWidth="1"/>
    <col min="83" max="83" width="9.42578125" customWidth="1"/>
    <col min="84" max="84" width="9.85546875" customWidth="1"/>
  </cols>
  <sheetData>
    <row r="1" spans="1:84" ht="38.25" customHeight="1" x14ac:dyDescent="0.2">
      <c r="B1" s="90" t="s">
        <v>155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84" ht="26.25" customHeight="1" x14ac:dyDescent="0.2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84" ht="26.25" customHeight="1" x14ac:dyDescent="0.2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</row>
    <row r="4" spans="1:84" ht="15.75" customHeight="1" x14ac:dyDescent="0.2">
      <c r="A4" s="92" t="s">
        <v>0</v>
      </c>
      <c r="B4" s="86" t="s">
        <v>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95"/>
      <c r="Z4" s="86" t="s">
        <v>1</v>
      </c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95"/>
      <c r="AY4" s="86" t="s">
        <v>1</v>
      </c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1"/>
      <c r="BX4" s="1"/>
      <c r="BY4" s="1"/>
      <c r="BZ4" s="1"/>
      <c r="CA4" s="1"/>
      <c r="CB4" s="1"/>
      <c r="CC4" s="2"/>
      <c r="CD4" s="87" t="s">
        <v>2</v>
      </c>
      <c r="CE4" s="69"/>
      <c r="CF4" s="83"/>
    </row>
    <row r="5" spans="1:84" ht="46.5" customHeight="1" x14ac:dyDescent="0.2">
      <c r="A5" s="93"/>
      <c r="B5" s="69" t="s">
        <v>3</v>
      </c>
      <c r="C5" s="69"/>
      <c r="D5" s="69"/>
      <c r="E5" s="69"/>
      <c r="F5" s="88"/>
      <c r="G5" s="69" t="s">
        <v>4</v>
      </c>
      <c r="H5" s="69"/>
      <c r="I5" s="69"/>
      <c r="J5" s="69"/>
      <c r="K5" s="69"/>
      <c r="L5" s="69" t="s">
        <v>5</v>
      </c>
      <c r="M5" s="69"/>
      <c r="N5" s="69"/>
      <c r="O5" s="69"/>
      <c r="P5" s="69"/>
      <c r="Q5" s="69" t="s">
        <v>6</v>
      </c>
      <c r="R5" s="69"/>
      <c r="S5" s="69"/>
      <c r="T5" s="69" t="s">
        <v>7</v>
      </c>
      <c r="U5" s="69"/>
      <c r="V5" s="69"/>
      <c r="W5" s="69" t="s">
        <v>8</v>
      </c>
      <c r="X5" s="69"/>
      <c r="Y5" s="69"/>
      <c r="Z5" s="69" t="s">
        <v>9</v>
      </c>
      <c r="AA5" s="69"/>
      <c r="AB5" s="69"/>
      <c r="AC5" s="69" t="s">
        <v>161</v>
      </c>
      <c r="AD5" s="69"/>
      <c r="AE5" s="69"/>
      <c r="AF5" s="69"/>
      <c r="AG5" s="69" t="s">
        <v>10</v>
      </c>
      <c r="AH5" s="69"/>
      <c r="AI5" s="69"/>
      <c r="AJ5" s="69" t="s">
        <v>11</v>
      </c>
      <c r="AK5" s="69"/>
      <c r="AL5" s="69"/>
      <c r="AM5" s="69" t="s">
        <v>12</v>
      </c>
      <c r="AN5" s="69"/>
      <c r="AO5" s="69"/>
      <c r="AP5" s="69" t="s">
        <v>13</v>
      </c>
      <c r="AQ5" s="69"/>
      <c r="AR5" s="69"/>
      <c r="AS5" s="69" t="s">
        <v>14</v>
      </c>
      <c r="AT5" s="69"/>
      <c r="AU5" s="69"/>
      <c r="AV5" s="69" t="s">
        <v>15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 t="s">
        <v>16</v>
      </c>
      <c r="BH5" s="69"/>
      <c r="BI5" s="69"/>
      <c r="BJ5" s="69" t="s">
        <v>17</v>
      </c>
      <c r="BK5" s="69"/>
      <c r="BL5" s="69"/>
      <c r="BM5" s="69" t="s">
        <v>18</v>
      </c>
      <c r="BN5" s="69"/>
      <c r="BO5" s="69"/>
      <c r="BP5" s="69"/>
      <c r="BQ5" s="69"/>
      <c r="BR5" s="69" t="s">
        <v>19</v>
      </c>
      <c r="BS5" s="69" t="s">
        <v>20</v>
      </c>
      <c r="BT5" s="69" t="s">
        <v>21</v>
      </c>
      <c r="BU5" s="69" t="s">
        <v>22</v>
      </c>
      <c r="BV5" s="69"/>
      <c r="BW5" s="69"/>
      <c r="BX5" s="69" t="s">
        <v>23</v>
      </c>
      <c r="BY5" s="69"/>
      <c r="BZ5" s="69"/>
      <c r="CA5" s="69" t="s">
        <v>24</v>
      </c>
      <c r="CB5" s="69"/>
      <c r="CC5" s="86"/>
      <c r="CD5" s="87" t="s">
        <v>25</v>
      </c>
      <c r="CE5" s="69" t="s">
        <v>26</v>
      </c>
      <c r="CF5" s="83"/>
    </row>
    <row r="6" spans="1:84" ht="15.75" customHeight="1" x14ac:dyDescent="0.2">
      <c r="A6" s="93"/>
      <c r="B6" s="69" t="s">
        <v>27</v>
      </c>
      <c r="C6" s="65" t="s">
        <v>28</v>
      </c>
      <c r="D6" s="70"/>
      <c r="E6" s="70"/>
      <c r="F6" s="66"/>
      <c r="G6" s="69" t="s">
        <v>27</v>
      </c>
      <c r="H6" s="72" t="s">
        <v>28</v>
      </c>
      <c r="I6" s="81"/>
      <c r="J6" s="81"/>
      <c r="K6" s="73"/>
      <c r="L6" s="69" t="s">
        <v>25</v>
      </c>
      <c r="M6" s="72" t="s">
        <v>28</v>
      </c>
      <c r="N6" s="81"/>
      <c r="O6" s="81"/>
      <c r="P6" s="73"/>
      <c r="Q6" s="69" t="s">
        <v>25</v>
      </c>
      <c r="R6" s="72" t="s">
        <v>28</v>
      </c>
      <c r="S6" s="73"/>
      <c r="T6" s="69" t="s">
        <v>25</v>
      </c>
      <c r="U6" s="72" t="s">
        <v>28</v>
      </c>
      <c r="V6" s="73"/>
      <c r="W6" s="69" t="s">
        <v>25</v>
      </c>
      <c r="X6" s="72" t="s">
        <v>28</v>
      </c>
      <c r="Y6" s="73"/>
      <c r="Z6" s="69" t="s">
        <v>25</v>
      </c>
      <c r="AA6" s="72" t="s">
        <v>28</v>
      </c>
      <c r="AB6" s="73"/>
      <c r="AC6" s="69" t="s">
        <v>25</v>
      </c>
      <c r="AD6" s="76" t="s">
        <v>28</v>
      </c>
      <c r="AE6" s="76"/>
      <c r="AF6" s="76"/>
      <c r="AG6" s="69" t="s">
        <v>25</v>
      </c>
      <c r="AH6" s="65" t="s">
        <v>28</v>
      </c>
      <c r="AI6" s="66"/>
      <c r="AJ6" s="69" t="s">
        <v>25</v>
      </c>
      <c r="AK6" s="65" t="s">
        <v>28</v>
      </c>
      <c r="AL6" s="66"/>
      <c r="AM6" s="69" t="s">
        <v>25</v>
      </c>
      <c r="AN6" s="65" t="s">
        <v>28</v>
      </c>
      <c r="AO6" s="66"/>
      <c r="AP6" s="69" t="s">
        <v>25</v>
      </c>
      <c r="AQ6" s="65" t="s">
        <v>28</v>
      </c>
      <c r="AR6" s="66"/>
      <c r="AS6" s="69" t="s">
        <v>25</v>
      </c>
      <c r="AT6" s="65" t="s">
        <v>28</v>
      </c>
      <c r="AU6" s="66"/>
      <c r="AV6" s="69" t="s">
        <v>25</v>
      </c>
      <c r="AW6" s="65" t="s">
        <v>28</v>
      </c>
      <c r="AX6" s="66"/>
      <c r="AY6" s="65" t="s">
        <v>29</v>
      </c>
      <c r="AZ6" s="66"/>
      <c r="BA6" s="65" t="s">
        <v>30</v>
      </c>
      <c r="BB6" s="66"/>
      <c r="BC6" s="65" t="s">
        <v>162</v>
      </c>
      <c r="BD6" s="66"/>
      <c r="BE6" s="65" t="s">
        <v>31</v>
      </c>
      <c r="BF6" s="66"/>
      <c r="BG6" s="69" t="s">
        <v>25</v>
      </c>
      <c r="BH6" s="65" t="s">
        <v>28</v>
      </c>
      <c r="BI6" s="66"/>
      <c r="BJ6" s="69" t="s">
        <v>25</v>
      </c>
      <c r="BK6" s="65" t="s">
        <v>28</v>
      </c>
      <c r="BL6" s="66"/>
      <c r="BM6" s="69" t="s">
        <v>25</v>
      </c>
      <c r="BN6" s="65" t="s">
        <v>28</v>
      </c>
      <c r="BO6" s="70"/>
      <c r="BP6" s="70"/>
      <c r="BQ6" s="66"/>
      <c r="BR6" s="69"/>
      <c r="BS6" s="69"/>
      <c r="BT6" s="69"/>
      <c r="BU6" s="69" t="s">
        <v>25</v>
      </c>
      <c r="BV6" s="65" t="s">
        <v>28</v>
      </c>
      <c r="BW6" s="66"/>
      <c r="BX6" s="69" t="s">
        <v>25</v>
      </c>
      <c r="BY6" s="65" t="s">
        <v>28</v>
      </c>
      <c r="BZ6" s="66"/>
      <c r="CA6" s="69" t="s">
        <v>25</v>
      </c>
      <c r="CB6" s="65" t="s">
        <v>28</v>
      </c>
      <c r="CC6" s="84"/>
      <c r="CD6" s="87"/>
      <c r="CE6" s="69" t="s">
        <v>32</v>
      </c>
      <c r="CF6" s="83" t="s">
        <v>33</v>
      </c>
    </row>
    <row r="7" spans="1:84" ht="34.5" customHeight="1" x14ac:dyDescent="0.2">
      <c r="A7" s="93"/>
      <c r="B7" s="69"/>
      <c r="C7" s="67"/>
      <c r="D7" s="71"/>
      <c r="E7" s="71"/>
      <c r="F7" s="68"/>
      <c r="G7" s="69"/>
      <c r="H7" s="74"/>
      <c r="I7" s="82"/>
      <c r="J7" s="82"/>
      <c r="K7" s="75"/>
      <c r="L7" s="69"/>
      <c r="M7" s="74"/>
      <c r="N7" s="82"/>
      <c r="O7" s="82"/>
      <c r="P7" s="75"/>
      <c r="Q7" s="69"/>
      <c r="R7" s="74"/>
      <c r="S7" s="75"/>
      <c r="T7" s="69"/>
      <c r="U7" s="74"/>
      <c r="V7" s="75"/>
      <c r="W7" s="69"/>
      <c r="X7" s="74"/>
      <c r="Y7" s="75"/>
      <c r="Z7" s="69"/>
      <c r="AA7" s="74"/>
      <c r="AB7" s="75"/>
      <c r="AC7" s="69"/>
      <c r="AD7" s="77" t="s">
        <v>160</v>
      </c>
      <c r="AE7" s="78"/>
      <c r="AF7" s="79" t="s">
        <v>49</v>
      </c>
      <c r="AG7" s="69"/>
      <c r="AH7" s="67"/>
      <c r="AI7" s="68"/>
      <c r="AJ7" s="69"/>
      <c r="AK7" s="67"/>
      <c r="AL7" s="68"/>
      <c r="AM7" s="69"/>
      <c r="AN7" s="67"/>
      <c r="AO7" s="68"/>
      <c r="AP7" s="69"/>
      <c r="AQ7" s="67"/>
      <c r="AR7" s="68"/>
      <c r="AS7" s="69"/>
      <c r="AT7" s="67"/>
      <c r="AU7" s="68"/>
      <c r="AV7" s="69"/>
      <c r="AW7" s="67"/>
      <c r="AX7" s="68"/>
      <c r="AY7" s="67"/>
      <c r="AZ7" s="68"/>
      <c r="BA7" s="67"/>
      <c r="BB7" s="68"/>
      <c r="BC7" s="67"/>
      <c r="BD7" s="68"/>
      <c r="BE7" s="67"/>
      <c r="BF7" s="68"/>
      <c r="BG7" s="69"/>
      <c r="BH7" s="67"/>
      <c r="BI7" s="68"/>
      <c r="BJ7" s="69"/>
      <c r="BK7" s="67"/>
      <c r="BL7" s="68"/>
      <c r="BM7" s="69"/>
      <c r="BN7" s="67"/>
      <c r="BO7" s="71"/>
      <c r="BP7" s="71"/>
      <c r="BQ7" s="68"/>
      <c r="BR7" s="69"/>
      <c r="BS7" s="69"/>
      <c r="BT7" s="69"/>
      <c r="BU7" s="69"/>
      <c r="BV7" s="67"/>
      <c r="BW7" s="68"/>
      <c r="BX7" s="69"/>
      <c r="BY7" s="67"/>
      <c r="BZ7" s="68"/>
      <c r="CA7" s="69"/>
      <c r="CB7" s="67"/>
      <c r="CC7" s="85"/>
      <c r="CD7" s="87"/>
      <c r="CE7" s="69"/>
      <c r="CF7" s="83"/>
    </row>
    <row r="8" spans="1:84" ht="125.25" customHeight="1" x14ac:dyDescent="0.2">
      <c r="A8" s="94"/>
      <c r="B8" s="69"/>
      <c r="C8" s="23" t="s">
        <v>34</v>
      </c>
      <c r="D8" s="23" t="s">
        <v>35</v>
      </c>
      <c r="E8" s="23" t="s">
        <v>36</v>
      </c>
      <c r="F8" s="23" t="s">
        <v>37</v>
      </c>
      <c r="G8" s="69"/>
      <c r="H8" s="23" t="s">
        <v>38</v>
      </c>
      <c r="I8" s="23" t="s">
        <v>39</v>
      </c>
      <c r="J8" s="23" t="s">
        <v>40</v>
      </c>
      <c r="K8" s="23" t="s">
        <v>4</v>
      </c>
      <c r="L8" s="69"/>
      <c r="M8" s="23" t="s">
        <v>38</v>
      </c>
      <c r="N8" s="23" t="s">
        <v>39</v>
      </c>
      <c r="O8" s="23" t="s">
        <v>40</v>
      </c>
      <c r="P8" s="23" t="s">
        <v>5</v>
      </c>
      <c r="Q8" s="69"/>
      <c r="R8" s="23" t="s">
        <v>41</v>
      </c>
      <c r="S8" s="23" t="s">
        <v>42</v>
      </c>
      <c r="T8" s="69"/>
      <c r="U8" s="23" t="s">
        <v>43</v>
      </c>
      <c r="V8" s="23" t="s">
        <v>44</v>
      </c>
      <c r="W8" s="69"/>
      <c r="X8" s="23" t="s">
        <v>45</v>
      </c>
      <c r="Y8" s="23" t="s">
        <v>46</v>
      </c>
      <c r="Z8" s="69"/>
      <c r="AA8" s="23" t="s">
        <v>47</v>
      </c>
      <c r="AB8" s="23" t="s">
        <v>48</v>
      </c>
      <c r="AC8" s="69"/>
      <c r="AD8" s="26" t="s">
        <v>158</v>
      </c>
      <c r="AE8" s="22" t="s">
        <v>159</v>
      </c>
      <c r="AF8" s="80"/>
      <c r="AG8" s="69"/>
      <c r="AH8" s="23" t="s">
        <v>50</v>
      </c>
      <c r="AI8" s="23" t="s">
        <v>33</v>
      </c>
      <c r="AJ8" s="69"/>
      <c r="AK8" s="23" t="s">
        <v>50</v>
      </c>
      <c r="AL8" s="23" t="s">
        <v>33</v>
      </c>
      <c r="AM8" s="69"/>
      <c r="AN8" s="23" t="s">
        <v>50</v>
      </c>
      <c r="AO8" s="23" t="s">
        <v>33</v>
      </c>
      <c r="AP8" s="69"/>
      <c r="AQ8" s="23" t="s">
        <v>50</v>
      </c>
      <c r="AR8" s="23" t="s">
        <v>33</v>
      </c>
      <c r="AS8" s="69"/>
      <c r="AT8" s="23" t="s">
        <v>50</v>
      </c>
      <c r="AU8" s="23" t="s">
        <v>51</v>
      </c>
      <c r="AV8" s="69"/>
      <c r="AW8" s="23" t="s">
        <v>50</v>
      </c>
      <c r="AX8" s="23" t="s">
        <v>51</v>
      </c>
      <c r="AY8" s="23" t="s">
        <v>52</v>
      </c>
      <c r="AZ8" s="23" t="s">
        <v>53</v>
      </c>
      <c r="BA8" s="23" t="s">
        <v>54</v>
      </c>
      <c r="BB8" s="23" t="s">
        <v>55</v>
      </c>
      <c r="BC8" s="23" t="s">
        <v>50</v>
      </c>
      <c r="BD8" s="23" t="s">
        <v>51</v>
      </c>
      <c r="BE8" s="23" t="s">
        <v>50</v>
      </c>
      <c r="BF8" s="23" t="s">
        <v>51</v>
      </c>
      <c r="BG8" s="69"/>
      <c r="BH8" s="23" t="s">
        <v>56</v>
      </c>
      <c r="BI8" s="23" t="s">
        <v>57</v>
      </c>
      <c r="BJ8" s="69"/>
      <c r="BK8" s="23" t="s">
        <v>58</v>
      </c>
      <c r="BL8" s="23" t="s">
        <v>59</v>
      </c>
      <c r="BM8" s="69"/>
      <c r="BN8" s="23" t="s">
        <v>60</v>
      </c>
      <c r="BO8" s="23" t="s">
        <v>61</v>
      </c>
      <c r="BP8" s="23" t="s">
        <v>62</v>
      </c>
      <c r="BQ8" s="23" t="s">
        <v>63</v>
      </c>
      <c r="BR8" s="69"/>
      <c r="BS8" s="69"/>
      <c r="BT8" s="69"/>
      <c r="BU8" s="69"/>
      <c r="BV8" s="23" t="s">
        <v>64</v>
      </c>
      <c r="BW8" s="23" t="s">
        <v>65</v>
      </c>
      <c r="BX8" s="69"/>
      <c r="BY8" s="23" t="s">
        <v>66</v>
      </c>
      <c r="BZ8" s="23" t="s">
        <v>67</v>
      </c>
      <c r="CA8" s="69"/>
      <c r="CB8" s="23" t="s">
        <v>68</v>
      </c>
      <c r="CC8" s="25" t="s">
        <v>69</v>
      </c>
      <c r="CD8" s="87"/>
      <c r="CE8" s="69"/>
      <c r="CF8" s="83"/>
    </row>
    <row r="9" spans="1:84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3">
        <v>54</v>
      </c>
      <c r="BD9" s="3">
        <v>55</v>
      </c>
      <c r="BE9" s="3">
        <v>56</v>
      </c>
      <c r="BF9" s="3">
        <v>57</v>
      </c>
      <c r="BG9" s="3">
        <v>58</v>
      </c>
      <c r="BH9" s="3">
        <v>59</v>
      </c>
      <c r="BI9" s="3">
        <v>60</v>
      </c>
      <c r="BJ9" s="3">
        <v>61</v>
      </c>
      <c r="BK9" s="3">
        <v>62</v>
      </c>
      <c r="BL9" s="3">
        <v>63</v>
      </c>
      <c r="BM9" s="3">
        <v>64</v>
      </c>
      <c r="BN9" s="3">
        <v>65</v>
      </c>
      <c r="BO9" s="3">
        <v>66</v>
      </c>
      <c r="BP9" s="3">
        <v>67</v>
      </c>
      <c r="BQ9" s="3">
        <v>68</v>
      </c>
      <c r="BR9" s="3">
        <v>69</v>
      </c>
      <c r="BS9" s="3">
        <v>70</v>
      </c>
      <c r="BT9" s="3">
        <v>71</v>
      </c>
      <c r="BU9" s="3">
        <v>72</v>
      </c>
      <c r="BV9" s="3">
        <v>73</v>
      </c>
      <c r="BW9" s="3">
        <v>74</v>
      </c>
      <c r="BX9" s="3">
        <v>75</v>
      </c>
      <c r="BY9" s="3">
        <v>76</v>
      </c>
      <c r="BZ9" s="3">
        <v>77</v>
      </c>
      <c r="CA9" s="3">
        <v>78</v>
      </c>
      <c r="CB9" s="3">
        <v>79</v>
      </c>
      <c r="CC9" s="4">
        <v>80</v>
      </c>
      <c r="CD9" s="5">
        <v>81</v>
      </c>
      <c r="CE9" s="3">
        <v>82</v>
      </c>
      <c r="CF9" s="3">
        <v>83</v>
      </c>
    </row>
    <row r="10" spans="1:84" s="10" customFormat="1" ht="47.25" x14ac:dyDescent="0.2">
      <c r="A10" s="6" t="s">
        <v>70</v>
      </c>
      <c r="B10" s="14">
        <f t="shared" ref="B10:B73" si="0">SUM(C10:F10)</f>
        <v>0</v>
      </c>
      <c r="C10" s="15">
        <v>0</v>
      </c>
      <c r="D10" s="15">
        <v>0</v>
      </c>
      <c r="E10" s="15">
        <v>0</v>
      </c>
      <c r="F10" s="15">
        <v>0</v>
      </c>
      <c r="G10" s="14">
        <f t="shared" ref="G10:G72" si="1">SUM(H10:K10)</f>
        <v>60</v>
      </c>
      <c r="H10" s="15">
        <v>0</v>
      </c>
      <c r="I10" s="15">
        <v>0</v>
      </c>
      <c r="J10" s="15">
        <v>0</v>
      </c>
      <c r="K10" s="15">
        <v>60</v>
      </c>
      <c r="L10" s="14">
        <f t="shared" ref="L10:L73" si="2">SUM(M10:P10)</f>
        <v>631</v>
      </c>
      <c r="M10" s="15">
        <v>0</v>
      </c>
      <c r="N10" s="15">
        <v>0</v>
      </c>
      <c r="O10" s="15">
        <v>0</v>
      </c>
      <c r="P10" s="15">
        <v>631</v>
      </c>
      <c r="Q10" s="14">
        <f t="shared" ref="Q10:Q73" si="3">R10+S10</f>
        <v>0</v>
      </c>
      <c r="R10" s="15">
        <v>0</v>
      </c>
      <c r="S10" s="15">
        <v>0</v>
      </c>
      <c r="T10" s="14">
        <f t="shared" ref="T10:T73" si="4">U10+V10</f>
        <v>0</v>
      </c>
      <c r="U10" s="15">
        <v>0</v>
      </c>
      <c r="V10" s="15">
        <v>0</v>
      </c>
      <c r="W10" s="14">
        <f t="shared" ref="W10:W73" si="5">X10+Y10</f>
        <v>0</v>
      </c>
      <c r="X10" s="15">
        <v>0</v>
      </c>
      <c r="Y10" s="15">
        <v>0</v>
      </c>
      <c r="Z10" s="14">
        <f t="shared" ref="Z10:Z73" si="6">AA10+AB10</f>
        <v>0</v>
      </c>
      <c r="AA10" s="15">
        <v>0</v>
      </c>
      <c r="AB10" s="15">
        <v>0</v>
      </c>
      <c r="AC10" s="14">
        <f t="shared" ref="AC10:AC73" si="7">AD10+AF10</f>
        <v>0</v>
      </c>
      <c r="AD10" s="15">
        <v>0</v>
      </c>
      <c r="AE10" s="15"/>
      <c r="AF10" s="15">
        <v>0</v>
      </c>
      <c r="AG10" s="14">
        <f t="shared" ref="AG10:AG73" si="8">AH10+AI10</f>
        <v>0</v>
      </c>
      <c r="AH10" s="15">
        <v>0</v>
      </c>
      <c r="AI10" s="15">
        <v>0</v>
      </c>
      <c r="AJ10" s="14">
        <f t="shared" ref="AJ10:AJ73" si="9">AK10+AL10</f>
        <v>0</v>
      </c>
      <c r="AK10" s="15">
        <v>0</v>
      </c>
      <c r="AL10" s="15">
        <v>0</v>
      </c>
      <c r="AM10" s="14">
        <f t="shared" ref="AM10:AM73" si="10">AN10+AO10</f>
        <v>0</v>
      </c>
      <c r="AN10" s="15">
        <v>0</v>
      </c>
      <c r="AO10" s="15">
        <v>0</v>
      </c>
      <c r="AP10" s="14">
        <f t="shared" ref="AP10:AP73" si="11">AQ10+AR10</f>
        <v>0</v>
      </c>
      <c r="AQ10" s="15">
        <v>0</v>
      </c>
      <c r="AR10" s="15">
        <v>0</v>
      </c>
      <c r="AS10" s="14">
        <f t="shared" ref="AS10:AS73" si="12">AT10+AU10</f>
        <v>0</v>
      </c>
      <c r="AT10" s="15">
        <v>0</v>
      </c>
      <c r="AU10" s="15">
        <v>0</v>
      </c>
      <c r="AV10" s="14">
        <f t="shared" ref="AV10:AV73" si="13">AX10+AW10</f>
        <v>0</v>
      </c>
      <c r="AW10" s="14">
        <f t="shared" ref="AW10:AX73" si="14">AY10+BA10+BC10+BE10</f>
        <v>0</v>
      </c>
      <c r="AX10" s="14">
        <f t="shared" si="14"/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5">
        <v>0</v>
      </c>
      <c r="BF10" s="15">
        <v>0</v>
      </c>
      <c r="BG10" s="14">
        <f t="shared" ref="BG10:BG73" si="15">BH10+BI10</f>
        <v>0</v>
      </c>
      <c r="BH10" s="15">
        <v>0</v>
      </c>
      <c r="BI10" s="15">
        <v>0</v>
      </c>
      <c r="BJ10" s="14">
        <f t="shared" ref="BJ10:BJ73" si="16">BK10+BL10</f>
        <v>0</v>
      </c>
      <c r="BK10" s="15">
        <v>0</v>
      </c>
      <c r="BL10" s="15">
        <v>0</v>
      </c>
      <c r="BM10" s="14">
        <f t="shared" ref="BM10:BM73" si="17">SUM(BN10:BQ10)</f>
        <v>60</v>
      </c>
      <c r="BN10" s="15">
        <v>0</v>
      </c>
      <c r="BO10" s="15">
        <v>0</v>
      </c>
      <c r="BP10" s="15">
        <v>30</v>
      </c>
      <c r="BQ10" s="15">
        <v>30</v>
      </c>
      <c r="BR10" s="15">
        <v>0</v>
      </c>
      <c r="BS10" s="15">
        <v>0</v>
      </c>
      <c r="BT10" s="15">
        <v>0</v>
      </c>
      <c r="BU10" s="14">
        <f t="shared" ref="BU10:BU73" si="18">BV10+BW10</f>
        <v>0</v>
      </c>
      <c r="BV10" s="15">
        <v>0</v>
      </c>
      <c r="BW10" s="15">
        <v>0</v>
      </c>
      <c r="BX10" s="14">
        <f t="shared" ref="BX10:BX73" si="19">BY10+BZ10</f>
        <v>0</v>
      </c>
      <c r="BY10" s="15">
        <v>0</v>
      </c>
      <c r="BZ10" s="15">
        <v>0</v>
      </c>
      <c r="CA10" s="14">
        <f t="shared" ref="CA10:CA73" si="20">CB10+CC10</f>
        <v>0</v>
      </c>
      <c r="CB10" s="15">
        <v>0</v>
      </c>
      <c r="CC10" s="15">
        <v>0</v>
      </c>
      <c r="CD10" s="7">
        <f t="shared" ref="CD10:CD73" si="21">CE10+CF10</f>
        <v>751</v>
      </c>
      <c r="CE10" s="8">
        <f t="shared" ref="CE10:CE73" si="22">C10+E10+L10+U10+X10+AA10+AD10+AH10+AK10+AN10+AQ10+AT10+BE10+BH10+BK10+BN10+BQ10+BR10+BT10+BV10+BY10+CB10+BC10+BA10+AY10+R10+BP10</f>
        <v>691</v>
      </c>
      <c r="CF10" s="9">
        <f t="shared" ref="CF10:CF73" si="23">D10+F10+G10+V10+Y10+AB10+AF10+AI10+AL10+AO10+AR10+AU10+BF10+BI10+BL10+BO10+BS10+BW10+BZ10+CC10+BD10+BB10+AZ10+S10</f>
        <v>60</v>
      </c>
    </row>
    <row r="11" spans="1:84" s="10" customFormat="1" ht="47.25" x14ac:dyDescent="0.2">
      <c r="A11" s="6" t="s">
        <v>71</v>
      </c>
      <c r="B11" s="14">
        <f t="shared" si="0"/>
        <v>0</v>
      </c>
      <c r="C11" s="15">
        <v>0</v>
      </c>
      <c r="D11" s="15">
        <v>0</v>
      </c>
      <c r="E11" s="15">
        <v>0</v>
      </c>
      <c r="F11" s="15">
        <v>0</v>
      </c>
      <c r="G11" s="14">
        <f t="shared" si="1"/>
        <v>120</v>
      </c>
      <c r="H11" s="15">
        <v>0</v>
      </c>
      <c r="I11" s="15">
        <v>0</v>
      </c>
      <c r="J11" s="15">
        <v>0</v>
      </c>
      <c r="K11" s="15">
        <v>120</v>
      </c>
      <c r="L11" s="14">
        <f t="shared" si="2"/>
        <v>436</v>
      </c>
      <c r="M11" s="15">
        <v>0</v>
      </c>
      <c r="N11" s="15">
        <v>0</v>
      </c>
      <c r="O11" s="15">
        <v>0</v>
      </c>
      <c r="P11" s="15">
        <v>436</v>
      </c>
      <c r="Q11" s="14">
        <f t="shared" si="3"/>
        <v>0</v>
      </c>
      <c r="R11" s="15">
        <v>0</v>
      </c>
      <c r="S11" s="15">
        <v>0</v>
      </c>
      <c r="T11" s="14">
        <f t="shared" si="4"/>
        <v>0</v>
      </c>
      <c r="U11" s="15">
        <v>0</v>
      </c>
      <c r="V11" s="15">
        <v>0</v>
      </c>
      <c r="W11" s="14">
        <f t="shared" si="5"/>
        <v>0</v>
      </c>
      <c r="X11" s="15">
        <v>0</v>
      </c>
      <c r="Y11" s="15">
        <v>0</v>
      </c>
      <c r="Z11" s="14">
        <f t="shared" si="6"/>
        <v>0</v>
      </c>
      <c r="AA11" s="15">
        <v>0</v>
      </c>
      <c r="AB11" s="15">
        <v>0</v>
      </c>
      <c r="AC11" s="14">
        <f t="shared" si="7"/>
        <v>0</v>
      </c>
      <c r="AD11" s="15">
        <v>0</v>
      </c>
      <c r="AE11" s="15"/>
      <c r="AF11" s="15">
        <v>0</v>
      </c>
      <c r="AG11" s="14">
        <f t="shared" si="8"/>
        <v>0</v>
      </c>
      <c r="AH11" s="15">
        <v>0</v>
      </c>
      <c r="AI11" s="15">
        <v>0</v>
      </c>
      <c r="AJ11" s="14">
        <f t="shared" si="9"/>
        <v>0</v>
      </c>
      <c r="AK11" s="15">
        <v>0</v>
      </c>
      <c r="AL11" s="15">
        <v>0</v>
      </c>
      <c r="AM11" s="14">
        <f t="shared" si="10"/>
        <v>0</v>
      </c>
      <c r="AN11" s="15">
        <v>0</v>
      </c>
      <c r="AO11" s="15">
        <v>0</v>
      </c>
      <c r="AP11" s="14">
        <f t="shared" si="11"/>
        <v>0</v>
      </c>
      <c r="AQ11" s="15">
        <v>0</v>
      </c>
      <c r="AR11" s="15">
        <v>0</v>
      </c>
      <c r="AS11" s="14">
        <f t="shared" si="12"/>
        <v>0</v>
      </c>
      <c r="AT11" s="15">
        <v>0</v>
      </c>
      <c r="AU11" s="15">
        <v>0</v>
      </c>
      <c r="AV11" s="14">
        <f t="shared" si="13"/>
        <v>0</v>
      </c>
      <c r="AW11" s="14">
        <f t="shared" si="14"/>
        <v>0</v>
      </c>
      <c r="AX11" s="14">
        <f t="shared" si="14"/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5">
        <v>0</v>
      </c>
      <c r="BF11" s="15">
        <v>0</v>
      </c>
      <c r="BG11" s="14">
        <f t="shared" si="15"/>
        <v>0</v>
      </c>
      <c r="BH11" s="15">
        <v>0</v>
      </c>
      <c r="BI11" s="15">
        <v>0</v>
      </c>
      <c r="BJ11" s="14">
        <f t="shared" si="16"/>
        <v>0</v>
      </c>
      <c r="BK11" s="15">
        <v>0</v>
      </c>
      <c r="BL11" s="15">
        <v>0</v>
      </c>
      <c r="BM11" s="14">
        <f t="shared" si="17"/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4">
        <f t="shared" si="18"/>
        <v>0</v>
      </c>
      <c r="BV11" s="15">
        <v>0</v>
      </c>
      <c r="BW11" s="15">
        <v>0</v>
      </c>
      <c r="BX11" s="14">
        <f t="shared" si="19"/>
        <v>0</v>
      </c>
      <c r="BY11" s="15">
        <v>0</v>
      </c>
      <c r="BZ11" s="15">
        <v>0</v>
      </c>
      <c r="CA11" s="14">
        <f t="shared" si="20"/>
        <v>0</v>
      </c>
      <c r="CB11" s="15">
        <v>0</v>
      </c>
      <c r="CC11" s="15">
        <v>0</v>
      </c>
      <c r="CD11" s="7">
        <f t="shared" si="21"/>
        <v>556</v>
      </c>
      <c r="CE11" s="8">
        <f t="shared" si="22"/>
        <v>436</v>
      </c>
      <c r="CF11" s="9">
        <f t="shared" si="23"/>
        <v>120</v>
      </c>
    </row>
    <row r="12" spans="1:84" s="10" customFormat="1" ht="47.25" x14ac:dyDescent="0.2">
      <c r="A12" s="6" t="s">
        <v>72</v>
      </c>
      <c r="B12" s="14">
        <f t="shared" si="0"/>
        <v>0</v>
      </c>
      <c r="C12" s="15">
        <v>0</v>
      </c>
      <c r="D12" s="15">
        <v>0</v>
      </c>
      <c r="E12" s="15">
        <v>0</v>
      </c>
      <c r="F12" s="15">
        <v>0</v>
      </c>
      <c r="G12" s="14">
        <f t="shared" si="1"/>
        <v>0</v>
      </c>
      <c r="H12" s="15">
        <v>0</v>
      </c>
      <c r="I12" s="15">
        <v>0</v>
      </c>
      <c r="J12" s="15">
        <v>0</v>
      </c>
      <c r="K12" s="15">
        <v>0</v>
      </c>
      <c r="L12" s="14">
        <f t="shared" si="2"/>
        <v>442</v>
      </c>
      <c r="M12" s="15">
        <v>0</v>
      </c>
      <c r="N12" s="15">
        <v>0</v>
      </c>
      <c r="O12" s="15">
        <v>0</v>
      </c>
      <c r="P12" s="15">
        <v>442</v>
      </c>
      <c r="Q12" s="14">
        <f t="shared" si="3"/>
        <v>0</v>
      </c>
      <c r="R12" s="15">
        <v>0</v>
      </c>
      <c r="S12" s="15">
        <v>0</v>
      </c>
      <c r="T12" s="14">
        <f t="shared" si="4"/>
        <v>0</v>
      </c>
      <c r="U12" s="15">
        <v>0</v>
      </c>
      <c r="V12" s="15">
        <v>0</v>
      </c>
      <c r="W12" s="14">
        <f t="shared" si="5"/>
        <v>0</v>
      </c>
      <c r="X12" s="15">
        <v>0</v>
      </c>
      <c r="Y12" s="15">
        <v>0</v>
      </c>
      <c r="Z12" s="14">
        <f t="shared" si="6"/>
        <v>0</v>
      </c>
      <c r="AA12" s="15">
        <v>0</v>
      </c>
      <c r="AB12" s="15">
        <v>0</v>
      </c>
      <c r="AC12" s="14">
        <f t="shared" si="7"/>
        <v>0</v>
      </c>
      <c r="AD12" s="15">
        <v>0</v>
      </c>
      <c r="AE12" s="15"/>
      <c r="AF12" s="15">
        <v>0</v>
      </c>
      <c r="AG12" s="14">
        <f t="shared" si="8"/>
        <v>0</v>
      </c>
      <c r="AH12" s="15">
        <v>0</v>
      </c>
      <c r="AI12" s="15">
        <v>0</v>
      </c>
      <c r="AJ12" s="14">
        <f t="shared" si="9"/>
        <v>0</v>
      </c>
      <c r="AK12" s="15">
        <v>0</v>
      </c>
      <c r="AL12" s="15">
        <v>0</v>
      </c>
      <c r="AM12" s="14">
        <f t="shared" si="10"/>
        <v>0</v>
      </c>
      <c r="AN12" s="15">
        <v>0</v>
      </c>
      <c r="AO12" s="15">
        <v>0</v>
      </c>
      <c r="AP12" s="14">
        <f t="shared" si="11"/>
        <v>0</v>
      </c>
      <c r="AQ12" s="15">
        <v>0</v>
      </c>
      <c r="AR12" s="15">
        <v>0</v>
      </c>
      <c r="AS12" s="14">
        <f t="shared" si="12"/>
        <v>0</v>
      </c>
      <c r="AT12" s="15">
        <v>0</v>
      </c>
      <c r="AU12" s="15">
        <v>0</v>
      </c>
      <c r="AV12" s="14">
        <f t="shared" si="13"/>
        <v>0</v>
      </c>
      <c r="AW12" s="14">
        <f t="shared" si="14"/>
        <v>0</v>
      </c>
      <c r="AX12" s="14">
        <f t="shared" si="14"/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5">
        <v>0</v>
      </c>
      <c r="BF12" s="15">
        <v>0</v>
      </c>
      <c r="BG12" s="14">
        <f t="shared" si="15"/>
        <v>0</v>
      </c>
      <c r="BH12" s="15">
        <v>0</v>
      </c>
      <c r="BI12" s="15">
        <v>0</v>
      </c>
      <c r="BJ12" s="14">
        <f t="shared" si="16"/>
        <v>0</v>
      </c>
      <c r="BK12" s="15">
        <v>0</v>
      </c>
      <c r="BL12" s="15">
        <v>0</v>
      </c>
      <c r="BM12" s="14">
        <f t="shared" si="17"/>
        <v>96</v>
      </c>
      <c r="BN12" s="15">
        <v>0</v>
      </c>
      <c r="BO12" s="15">
        <v>0</v>
      </c>
      <c r="BP12" s="15">
        <v>63</v>
      </c>
      <c r="BQ12" s="15">
        <v>33</v>
      </c>
      <c r="BR12" s="15">
        <v>0</v>
      </c>
      <c r="BS12" s="15">
        <v>0</v>
      </c>
      <c r="BT12" s="15">
        <v>0</v>
      </c>
      <c r="BU12" s="14">
        <f t="shared" si="18"/>
        <v>0</v>
      </c>
      <c r="BV12" s="15">
        <v>0</v>
      </c>
      <c r="BW12" s="15">
        <v>0</v>
      </c>
      <c r="BX12" s="14">
        <f t="shared" si="19"/>
        <v>0</v>
      </c>
      <c r="BY12" s="15">
        <v>0</v>
      </c>
      <c r="BZ12" s="15">
        <v>0</v>
      </c>
      <c r="CA12" s="14">
        <f t="shared" si="20"/>
        <v>0</v>
      </c>
      <c r="CB12" s="15">
        <v>0</v>
      </c>
      <c r="CC12" s="15">
        <v>0</v>
      </c>
      <c r="CD12" s="7">
        <f t="shared" si="21"/>
        <v>538</v>
      </c>
      <c r="CE12" s="8">
        <f t="shared" si="22"/>
        <v>538</v>
      </c>
      <c r="CF12" s="9">
        <f t="shared" si="23"/>
        <v>0</v>
      </c>
    </row>
    <row r="13" spans="1:84" ht="47.25" x14ac:dyDescent="0.2">
      <c r="A13" s="6" t="s">
        <v>73</v>
      </c>
      <c r="B13" s="14">
        <f t="shared" si="0"/>
        <v>0</v>
      </c>
      <c r="C13" s="15">
        <v>0</v>
      </c>
      <c r="D13" s="15">
        <v>0</v>
      </c>
      <c r="E13" s="15">
        <v>0</v>
      </c>
      <c r="F13" s="15">
        <v>0</v>
      </c>
      <c r="G13" s="14">
        <f t="shared" si="1"/>
        <v>52</v>
      </c>
      <c r="H13" s="15">
        <v>0</v>
      </c>
      <c r="I13" s="15">
        <v>0</v>
      </c>
      <c r="J13" s="15">
        <v>0</v>
      </c>
      <c r="K13" s="15">
        <v>52</v>
      </c>
      <c r="L13" s="14">
        <f t="shared" si="2"/>
        <v>497</v>
      </c>
      <c r="M13" s="15">
        <v>0</v>
      </c>
      <c r="N13" s="15">
        <v>0</v>
      </c>
      <c r="O13" s="15">
        <v>0</v>
      </c>
      <c r="P13" s="15">
        <v>497</v>
      </c>
      <c r="Q13" s="14">
        <f t="shared" si="3"/>
        <v>0</v>
      </c>
      <c r="R13" s="15">
        <v>0</v>
      </c>
      <c r="S13" s="15">
        <v>0</v>
      </c>
      <c r="T13" s="14">
        <f t="shared" si="4"/>
        <v>0</v>
      </c>
      <c r="U13" s="15">
        <v>0</v>
      </c>
      <c r="V13" s="15">
        <v>0</v>
      </c>
      <c r="W13" s="14">
        <f t="shared" si="5"/>
        <v>0</v>
      </c>
      <c r="X13" s="15">
        <v>0</v>
      </c>
      <c r="Y13" s="15">
        <v>0</v>
      </c>
      <c r="Z13" s="14">
        <f t="shared" si="6"/>
        <v>0</v>
      </c>
      <c r="AA13" s="15">
        <v>0</v>
      </c>
      <c r="AB13" s="15">
        <v>0</v>
      </c>
      <c r="AC13" s="14">
        <f t="shared" si="7"/>
        <v>0</v>
      </c>
      <c r="AD13" s="15">
        <v>0</v>
      </c>
      <c r="AE13" s="15"/>
      <c r="AF13" s="15">
        <v>0</v>
      </c>
      <c r="AG13" s="14">
        <f t="shared" si="8"/>
        <v>0</v>
      </c>
      <c r="AH13" s="15">
        <v>0</v>
      </c>
      <c r="AI13" s="15">
        <v>0</v>
      </c>
      <c r="AJ13" s="14">
        <f t="shared" si="9"/>
        <v>0</v>
      </c>
      <c r="AK13" s="15">
        <v>0</v>
      </c>
      <c r="AL13" s="15">
        <v>0</v>
      </c>
      <c r="AM13" s="14">
        <f t="shared" si="10"/>
        <v>0</v>
      </c>
      <c r="AN13" s="15">
        <v>0</v>
      </c>
      <c r="AO13" s="15">
        <v>0</v>
      </c>
      <c r="AP13" s="14">
        <f t="shared" si="11"/>
        <v>0</v>
      </c>
      <c r="AQ13" s="15">
        <v>0</v>
      </c>
      <c r="AR13" s="15">
        <v>0</v>
      </c>
      <c r="AS13" s="14">
        <f t="shared" si="12"/>
        <v>0</v>
      </c>
      <c r="AT13" s="15">
        <v>0</v>
      </c>
      <c r="AU13" s="15">
        <v>0</v>
      </c>
      <c r="AV13" s="14">
        <f t="shared" si="13"/>
        <v>0</v>
      </c>
      <c r="AW13" s="14">
        <f t="shared" si="14"/>
        <v>0</v>
      </c>
      <c r="AX13" s="14">
        <f t="shared" si="14"/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5">
        <v>0</v>
      </c>
      <c r="BF13" s="15">
        <v>0</v>
      </c>
      <c r="BG13" s="14">
        <f t="shared" si="15"/>
        <v>0</v>
      </c>
      <c r="BH13" s="15">
        <v>0</v>
      </c>
      <c r="BI13" s="15">
        <v>0</v>
      </c>
      <c r="BJ13" s="14">
        <f t="shared" si="16"/>
        <v>0</v>
      </c>
      <c r="BK13" s="15">
        <v>0</v>
      </c>
      <c r="BL13" s="15">
        <v>0</v>
      </c>
      <c r="BM13" s="14">
        <f t="shared" si="17"/>
        <v>30</v>
      </c>
      <c r="BN13" s="15">
        <v>30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4">
        <f t="shared" si="18"/>
        <v>0</v>
      </c>
      <c r="BV13" s="15">
        <v>0</v>
      </c>
      <c r="BW13" s="15">
        <v>0</v>
      </c>
      <c r="BX13" s="14">
        <f t="shared" si="19"/>
        <v>0</v>
      </c>
      <c r="BY13" s="15">
        <v>0</v>
      </c>
      <c r="BZ13" s="15">
        <v>0</v>
      </c>
      <c r="CA13" s="14">
        <f t="shared" si="20"/>
        <v>0</v>
      </c>
      <c r="CB13" s="15">
        <v>0</v>
      </c>
      <c r="CC13" s="15">
        <v>0</v>
      </c>
      <c r="CD13" s="7">
        <f t="shared" si="21"/>
        <v>579</v>
      </c>
      <c r="CE13" s="8">
        <f t="shared" si="22"/>
        <v>527</v>
      </c>
      <c r="CF13" s="9">
        <f t="shared" si="23"/>
        <v>52</v>
      </c>
    </row>
    <row r="14" spans="1:84" ht="47.25" x14ac:dyDescent="0.2">
      <c r="A14" s="6" t="s">
        <v>74</v>
      </c>
      <c r="B14" s="14">
        <f t="shared" si="0"/>
        <v>0</v>
      </c>
      <c r="C14" s="15"/>
      <c r="D14" s="15"/>
      <c r="E14" s="15"/>
      <c r="F14" s="15"/>
      <c r="G14" s="14">
        <f t="shared" si="1"/>
        <v>128</v>
      </c>
      <c r="H14" s="15">
        <v>0</v>
      </c>
      <c r="I14" s="15">
        <v>0</v>
      </c>
      <c r="J14" s="15">
        <v>0</v>
      </c>
      <c r="K14" s="15">
        <v>128</v>
      </c>
      <c r="L14" s="14">
        <f t="shared" si="2"/>
        <v>1288</v>
      </c>
      <c r="M14" s="15">
        <v>840</v>
      </c>
      <c r="N14" s="15">
        <v>0</v>
      </c>
      <c r="O14" s="15">
        <v>0</v>
      </c>
      <c r="P14" s="15">
        <v>448</v>
      </c>
      <c r="Q14" s="14">
        <f t="shared" si="3"/>
        <v>0</v>
      </c>
      <c r="R14" s="15">
        <v>0</v>
      </c>
      <c r="S14" s="15">
        <v>0</v>
      </c>
      <c r="T14" s="14">
        <f t="shared" si="4"/>
        <v>64</v>
      </c>
      <c r="U14" s="15">
        <v>64</v>
      </c>
      <c r="V14" s="15">
        <v>0</v>
      </c>
      <c r="W14" s="14">
        <f t="shared" si="5"/>
        <v>0</v>
      </c>
      <c r="X14" s="15">
        <v>0</v>
      </c>
      <c r="Y14" s="15">
        <v>0</v>
      </c>
      <c r="Z14" s="14">
        <f t="shared" si="6"/>
        <v>194</v>
      </c>
      <c r="AA14" s="15">
        <v>64</v>
      </c>
      <c r="AB14" s="15">
        <v>130</v>
      </c>
      <c r="AC14" s="14">
        <f t="shared" si="7"/>
        <v>0</v>
      </c>
      <c r="AD14" s="15">
        <v>0</v>
      </c>
      <c r="AE14" s="15"/>
      <c r="AF14" s="15">
        <v>0</v>
      </c>
      <c r="AG14" s="14">
        <f t="shared" si="8"/>
        <v>0</v>
      </c>
      <c r="AH14" s="15">
        <v>0</v>
      </c>
      <c r="AI14" s="15">
        <v>0</v>
      </c>
      <c r="AJ14" s="14">
        <f t="shared" si="9"/>
        <v>0</v>
      </c>
      <c r="AK14" s="15">
        <v>0</v>
      </c>
      <c r="AL14" s="15">
        <v>0</v>
      </c>
      <c r="AM14" s="14">
        <f t="shared" si="10"/>
        <v>0</v>
      </c>
      <c r="AN14" s="15">
        <v>0</v>
      </c>
      <c r="AO14" s="15">
        <v>0</v>
      </c>
      <c r="AP14" s="14">
        <f t="shared" si="11"/>
        <v>0</v>
      </c>
      <c r="AQ14" s="15">
        <v>0</v>
      </c>
      <c r="AR14" s="15">
        <v>0</v>
      </c>
      <c r="AS14" s="14">
        <f t="shared" si="12"/>
        <v>0</v>
      </c>
      <c r="AT14" s="15">
        <v>0</v>
      </c>
      <c r="AU14" s="15">
        <v>0</v>
      </c>
      <c r="AV14" s="14">
        <f t="shared" si="13"/>
        <v>1000</v>
      </c>
      <c r="AW14" s="14">
        <f t="shared" si="14"/>
        <v>1000</v>
      </c>
      <c r="AX14" s="14">
        <f t="shared" si="14"/>
        <v>0</v>
      </c>
      <c r="AY14" s="16"/>
      <c r="AZ14" s="16"/>
      <c r="BA14" s="16"/>
      <c r="BB14" s="16"/>
      <c r="BC14" s="16"/>
      <c r="BD14" s="16"/>
      <c r="BE14" s="15">
        <v>1000</v>
      </c>
      <c r="BF14" s="15"/>
      <c r="BG14" s="14">
        <f t="shared" si="15"/>
        <v>62</v>
      </c>
      <c r="BH14" s="15">
        <v>62</v>
      </c>
      <c r="BI14" s="15"/>
      <c r="BJ14" s="14">
        <f t="shared" si="16"/>
        <v>0</v>
      </c>
      <c r="BK14" s="15"/>
      <c r="BL14" s="15"/>
      <c r="BM14" s="14">
        <f t="shared" si="17"/>
        <v>606</v>
      </c>
      <c r="BN14" s="15">
        <v>216</v>
      </c>
      <c r="BO14" s="15">
        <v>0</v>
      </c>
      <c r="BP14" s="15">
        <v>0</v>
      </c>
      <c r="BQ14" s="15">
        <v>390</v>
      </c>
      <c r="BR14" s="15">
        <v>0</v>
      </c>
      <c r="BS14" s="15">
        <v>0</v>
      </c>
      <c r="BT14" s="15"/>
      <c r="BU14" s="14">
        <f t="shared" si="18"/>
        <v>63</v>
      </c>
      <c r="BV14" s="15">
        <v>63</v>
      </c>
      <c r="BW14" s="15"/>
      <c r="BX14" s="14">
        <f t="shared" si="19"/>
        <v>0</v>
      </c>
      <c r="BY14" s="15"/>
      <c r="BZ14" s="15"/>
      <c r="CA14" s="14">
        <f t="shared" si="20"/>
        <v>0</v>
      </c>
      <c r="CB14" s="15"/>
      <c r="CC14" s="15"/>
      <c r="CD14" s="7">
        <f t="shared" si="21"/>
        <v>3405</v>
      </c>
      <c r="CE14" s="8">
        <f t="shared" si="22"/>
        <v>3147</v>
      </c>
      <c r="CF14" s="9">
        <f t="shared" si="23"/>
        <v>258</v>
      </c>
    </row>
    <row r="15" spans="1:84" ht="47.25" x14ac:dyDescent="0.2">
      <c r="A15" s="6" t="s">
        <v>75</v>
      </c>
      <c r="B15" s="14">
        <f t="shared" si="0"/>
        <v>0</v>
      </c>
      <c r="C15" s="15">
        <v>0</v>
      </c>
      <c r="D15" s="15">
        <v>0</v>
      </c>
      <c r="E15" s="15">
        <v>0</v>
      </c>
      <c r="F15" s="15">
        <v>0</v>
      </c>
      <c r="G15" s="14">
        <f t="shared" si="1"/>
        <v>860</v>
      </c>
      <c r="H15" s="15">
        <v>0</v>
      </c>
      <c r="I15" s="15">
        <v>0</v>
      </c>
      <c r="J15" s="15">
        <v>0</v>
      </c>
      <c r="K15" s="15">
        <v>860</v>
      </c>
      <c r="L15" s="14">
        <f t="shared" si="2"/>
        <v>3366</v>
      </c>
      <c r="M15" s="15">
        <v>0</v>
      </c>
      <c r="N15" s="15">
        <v>0</v>
      </c>
      <c r="O15" s="15">
        <v>0</v>
      </c>
      <c r="P15" s="15">
        <v>3366</v>
      </c>
      <c r="Q15" s="14">
        <f t="shared" si="3"/>
        <v>0</v>
      </c>
      <c r="R15" s="15">
        <v>0</v>
      </c>
      <c r="S15" s="15">
        <v>0</v>
      </c>
      <c r="T15" s="14">
        <f t="shared" si="4"/>
        <v>64</v>
      </c>
      <c r="U15" s="15">
        <v>64</v>
      </c>
      <c r="V15" s="15">
        <v>0</v>
      </c>
      <c r="W15" s="14">
        <f t="shared" si="5"/>
        <v>0</v>
      </c>
      <c r="X15" s="15">
        <v>0</v>
      </c>
      <c r="Y15" s="15">
        <v>0</v>
      </c>
      <c r="Z15" s="14">
        <f t="shared" si="6"/>
        <v>330</v>
      </c>
      <c r="AA15" s="15">
        <v>330</v>
      </c>
      <c r="AB15" s="15">
        <v>0</v>
      </c>
      <c r="AC15" s="14">
        <f t="shared" si="7"/>
        <v>0</v>
      </c>
      <c r="AD15" s="15">
        <v>0</v>
      </c>
      <c r="AE15" s="15"/>
      <c r="AF15" s="15">
        <v>0</v>
      </c>
      <c r="AG15" s="14">
        <f t="shared" si="8"/>
        <v>0</v>
      </c>
      <c r="AH15" s="15">
        <v>0</v>
      </c>
      <c r="AI15" s="15">
        <v>0</v>
      </c>
      <c r="AJ15" s="14">
        <f t="shared" si="9"/>
        <v>0</v>
      </c>
      <c r="AK15" s="15">
        <v>0</v>
      </c>
      <c r="AL15" s="15">
        <v>0</v>
      </c>
      <c r="AM15" s="14">
        <f t="shared" si="10"/>
        <v>0</v>
      </c>
      <c r="AN15" s="15">
        <v>0</v>
      </c>
      <c r="AO15" s="15">
        <v>0</v>
      </c>
      <c r="AP15" s="14">
        <f t="shared" si="11"/>
        <v>200</v>
      </c>
      <c r="AQ15" s="15">
        <v>200</v>
      </c>
      <c r="AR15" s="15">
        <v>0</v>
      </c>
      <c r="AS15" s="14">
        <f t="shared" si="12"/>
        <v>0</v>
      </c>
      <c r="AT15" s="15">
        <v>0</v>
      </c>
      <c r="AU15" s="15">
        <v>0</v>
      </c>
      <c r="AV15" s="14">
        <f t="shared" si="13"/>
        <v>0</v>
      </c>
      <c r="AW15" s="14">
        <f t="shared" si="14"/>
        <v>0</v>
      </c>
      <c r="AX15" s="14">
        <f t="shared" si="14"/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5">
        <v>0</v>
      </c>
      <c r="BF15" s="15">
        <v>0</v>
      </c>
      <c r="BG15" s="14">
        <f t="shared" si="15"/>
        <v>0</v>
      </c>
      <c r="BH15" s="15">
        <v>0</v>
      </c>
      <c r="BI15" s="15">
        <v>0</v>
      </c>
      <c r="BJ15" s="14">
        <f t="shared" si="16"/>
        <v>0</v>
      </c>
      <c r="BK15" s="15">
        <v>0</v>
      </c>
      <c r="BL15" s="15">
        <v>0</v>
      </c>
      <c r="BM15" s="14">
        <f t="shared" si="17"/>
        <v>530</v>
      </c>
      <c r="BN15" s="15">
        <v>0</v>
      </c>
      <c r="BO15" s="15">
        <v>0</v>
      </c>
      <c r="BP15" s="15">
        <v>530</v>
      </c>
      <c r="BQ15" s="15">
        <v>0</v>
      </c>
      <c r="BR15" s="15">
        <v>0</v>
      </c>
      <c r="BS15" s="15">
        <v>0</v>
      </c>
      <c r="BT15" s="15">
        <v>0</v>
      </c>
      <c r="BU15" s="14">
        <f t="shared" si="18"/>
        <v>0</v>
      </c>
      <c r="BV15" s="15">
        <v>0</v>
      </c>
      <c r="BW15" s="15">
        <v>0</v>
      </c>
      <c r="BX15" s="14">
        <f t="shared" si="19"/>
        <v>0</v>
      </c>
      <c r="BY15" s="15">
        <v>0</v>
      </c>
      <c r="BZ15" s="15">
        <v>0</v>
      </c>
      <c r="CA15" s="14">
        <f t="shared" si="20"/>
        <v>0</v>
      </c>
      <c r="CB15" s="15">
        <v>0</v>
      </c>
      <c r="CC15" s="15">
        <v>0</v>
      </c>
      <c r="CD15" s="7">
        <f t="shared" si="21"/>
        <v>5350</v>
      </c>
      <c r="CE15" s="8">
        <f t="shared" si="22"/>
        <v>4490</v>
      </c>
      <c r="CF15" s="9">
        <f t="shared" si="23"/>
        <v>860</v>
      </c>
    </row>
    <row r="16" spans="1:84" ht="47.25" x14ac:dyDescent="0.2">
      <c r="A16" s="6" t="s">
        <v>76</v>
      </c>
      <c r="B16" s="14">
        <f t="shared" si="0"/>
        <v>0</v>
      </c>
      <c r="C16" s="15">
        <v>0</v>
      </c>
      <c r="D16" s="15">
        <v>0</v>
      </c>
      <c r="E16" s="15">
        <v>0</v>
      </c>
      <c r="F16" s="15">
        <v>0</v>
      </c>
      <c r="G16" s="14">
        <f t="shared" si="1"/>
        <v>301</v>
      </c>
      <c r="H16" s="15">
        <v>0</v>
      </c>
      <c r="I16" s="15">
        <v>0</v>
      </c>
      <c r="J16" s="15">
        <v>0</v>
      </c>
      <c r="K16" s="15">
        <v>301</v>
      </c>
      <c r="L16" s="14">
        <f t="shared" si="2"/>
        <v>2582</v>
      </c>
      <c r="M16" s="15">
        <v>0</v>
      </c>
      <c r="N16" s="15">
        <v>0</v>
      </c>
      <c r="O16" s="15">
        <v>0</v>
      </c>
      <c r="P16" s="15">
        <v>2582</v>
      </c>
      <c r="Q16" s="14">
        <f t="shared" si="3"/>
        <v>0</v>
      </c>
      <c r="R16" s="15">
        <v>0</v>
      </c>
      <c r="S16" s="15">
        <v>0</v>
      </c>
      <c r="T16" s="14">
        <f t="shared" si="4"/>
        <v>0</v>
      </c>
      <c r="U16" s="15">
        <v>0</v>
      </c>
      <c r="V16" s="15">
        <v>0</v>
      </c>
      <c r="W16" s="14">
        <f t="shared" si="5"/>
        <v>0</v>
      </c>
      <c r="X16" s="15">
        <v>0</v>
      </c>
      <c r="Y16" s="15">
        <v>0</v>
      </c>
      <c r="Z16" s="14">
        <f t="shared" si="6"/>
        <v>832</v>
      </c>
      <c r="AA16" s="15">
        <v>298</v>
      </c>
      <c r="AB16" s="15">
        <v>534</v>
      </c>
      <c r="AC16" s="14">
        <f t="shared" si="7"/>
        <v>0</v>
      </c>
      <c r="AD16" s="15">
        <v>0</v>
      </c>
      <c r="AE16" s="15"/>
      <c r="AF16" s="15">
        <v>0</v>
      </c>
      <c r="AG16" s="14">
        <f t="shared" si="8"/>
        <v>0</v>
      </c>
      <c r="AH16" s="15">
        <v>0</v>
      </c>
      <c r="AI16" s="15">
        <v>0</v>
      </c>
      <c r="AJ16" s="14">
        <f t="shared" si="9"/>
        <v>0</v>
      </c>
      <c r="AK16" s="15">
        <v>0</v>
      </c>
      <c r="AL16" s="15">
        <v>0</v>
      </c>
      <c r="AM16" s="14">
        <f t="shared" si="10"/>
        <v>0</v>
      </c>
      <c r="AN16" s="15">
        <v>0</v>
      </c>
      <c r="AO16" s="15">
        <v>0</v>
      </c>
      <c r="AP16" s="14">
        <f t="shared" si="11"/>
        <v>0</v>
      </c>
      <c r="AQ16" s="15">
        <v>0</v>
      </c>
      <c r="AR16" s="15">
        <v>0</v>
      </c>
      <c r="AS16" s="14">
        <f t="shared" si="12"/>
        <v>0</v>
      </c>
      <c r="AT16" s="15">
        <v>0</v>
      </c>
      <c r="AU16" s="15">
        <v>0</v>
      </c>
      <c r="AV16" s="14">
        <f t="shared" si="13"/>
        <v>300</v>
      </c>
      <c r="AW16" s="14">
        <f t="shared" si="14"/>
        <v>300</v>
      </c>
      <c r="AX16" s="14">
        <f t="shared" si="14"/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5">
        <v>300</v>
      </c>
      <c r="BF16" s="15">
        <v>0</v>
      </c>
      <c r="BG16" s="14">
        <f t="shared" si="15"/>
        <v>0</v>
      </c>
      <c r="BH16" s="15">
        <v>0</v>
      </c>
      <c r="BI16" s="15">
        <v>0</v>
      </c>
      <c r="BJ16" s="14">
        <f t="shared" si="16"/>
        <v>0</v>
      </c>
      <c r="BK16" s="15">
        <v>0</v>
      </c>
      <c r="BL16" s="15">
        <v>0</v>
      </c>
      <c r="BM16" s="14">
        <f t="shared" si="17"/>
        <v>546</v>
      </c>
      <c r="BN16" s="15">
        <v>266</v>
      </c>
      <c r="BO16" s="15">
        <v>0</v>
      </c>
      <c r="BP16" s="15">
        <v>280</v>
      </c>
      <c r="BQ16" s="15">
        <v>0</v>
      </c>
      <c r="BR16" s="15">
        <v>0</v>
      </c>
      <c r="BS16" s="15">
        <v>0</v>
      </c>
      <c r="BT16" s="15">
        <v>0</v>
      </c>
      <c r="BU16" s="14">
        <f t="shared" si="18"/>
        <v>0</v>
      </c>
      <c r="BV16" s="15">
        <v>0</v>
      </c>
      <c r="BW16" s="15">
        <v>0</v>
      </c>
      <c r="BX16" s="14">
        <f t="shared" si="19"/>
        <v>0</v>
      </c>
      <c r="BY16" s="15">
        <v>0</v>
      </c>
      <c r="BZ16" s="15">
        <v>0</v>
      </c>
      <c r="CA16" s="14">
        <f t="shared" si="20"/>
        <v>0</v>
      </c>
      <c r="CB16" s="15">
        <v>0</v>
      </c>
      <c r="CC16" s="15">
        <v>0</v>
      </c>
      <c r="CD16" s="7">
        <f t="shared" si="21"/>
        <v>4561</v>
      </c>
      <c r="CE16" s="8">
        <f t="shared" si="22"/>
        <v>3726</v>
      </c>
      <c r="CF16" s="9">
        <f t="shared" si="23"/>
        <v>835</v>
      </c>
    </row>
    <row r="17" spans="1:84" ht="34.5" customHeight="1" x14ac:dyDescent="0.2">
      <c r="A17" s="6" t="s">
        <v>77</v>
      </c>
      <c r="B17" s="14">
        <f t="shared" si="0"/>
        <v>0</v>
      </c>
      <c r="C17" s="15">
        <v>0</v>
      </c>
      <c r="D17" s="15">
        <v>0</v>
      </c>
      <c r="E17" s="15">
        <v>0</v>
      </c>
      <c r="F17" s="15">
        <v>0</v>
      </c>
      <c r="G17" s="14">
        <f t="shared" si="1"/>
        <v>0</v>
      </c>
      <c r="H17" s="15">
        <v>0</v>
      </c>
      <c r="I17" s="15">
        <v>0</v>
      </c>
      <c r="J17" s="15">
        <v>0</v>
      </c>
      <c r="K17" s="15">
        <v>0</v>
      </c>
      <c r="L17" s="14">
        <f t="shared" si="2"/>
        <v>498</v>
      </c>
      <c r="M17" s="15">
        <v>0</v>
      </c>
      <c r="N17" s="15">
        <v>0</v>
      </c>
      <c r="O17" s="15">
        <v>0</v>
      </c>
      <c r="P17" s="15">
        <v>498</v>
      </c>
      <c r="Q17" s="14">
        <f t="shared" si="3"/>
        <v>0</v>
      </c>
      <c r="R17" s="15">
        <v>0</v>
      </c>
      <c r="S17" s="15">
        <v>0</v>
      </c>
      <c r="T17" s="14">
        <f t="shared" si="4"/>
        <v>0</v>
      </c>
      <c r="U17" s="15">
        <v>0</v>
      </c>
      <c r="V17" s="15">
        <v>0</v>
      </c>
      <c r="W17" s="14">
        <f t="shared" si="5"/>
        <v>0</v>
      </c>
      <c r="X17" s="15">
        <v>0</v>
      </c>
      <c r="Y17" s="15">
        <v>0</v>
      </c>
      <c r="Z17" s="14">
        <f t="shared" si="6"/>
        <v>0</v>
      </c>
      <c r="AA17" s="15">
        <v>0</v>
      </c>
      <c r="AB17" s="15">
        <v>0</v>
      </c>
      <c r="AC17" s="14">
        <f t="shared" si="7"/>
        <v>0</v>
      </c>
      <c r="AD17" s="15">
        <v>0</v>
      </c>
      <c r="AE17" s="15"/>
      <c r="AF17" s="15">
        <v>0</v>
      </c>
      <c r="AG17" s="14">
        <f t="shared" si="8"/>
        <v>0</v>
      </c>
      <c r="AH17" s="15">
        <v>0</v>
      </c>
      <c r="AI17" s="15">
        <v>0</v>
      </c>
      <c r="AJ17" s="14">
        <f t="shared" si="9"/>
        <v>0</v>
      </c>
      <c r="AK17" s="15">
        <v>0</v>
      </c>
      <c r="AL17" s="15">
        <v>0</v>
      </c>
      <c r="AM17" s="14">
        <f t="shared" si="10"/>
        <v>0</v>
      </c>
      <c r="AN17" s="15">
        <v>0</v>
      </c>
      <c r="AO17" s="15">
        <v>0</v>
      </c>
      <c r="AP17" s="14">
        <f t="shared" si="11"/>
        <v>0</v>
      </c>
      <c r="AQ17" s="15">
        <v>0</v>
      </c>
      <c r="AR17" s="15">
        <v>0</v>
      </c>
      <c r="AS17" s="14">
        <f t="shared" si="12"/>
        <v>0</v>
      </c>
      <c r="AT17" s="15">
        <v>0</v>
      </c>
      <c r="AU17" s="15">
        <v>0</v>
      </c>
      <c r="AV17" s="14">
        <f t="shared" si="13"/>
        <v>0</v>
      </c>
      <c r="AW17" s="14">
        <f t="shared" si="14"/>
        <v>0</v>
      </c>
      <c r="AX17" s="14">
        <f t="shared" si="14"/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5">
        <v>0</v>
      </c>
      <c r="BF17" s="15">
        <v>0</v>
      </c>
      <c r="BG17" s="14">
        <f t="shared" si="15"/>
        <v>0</v>
      </c>
      <c r="BH17" s="15">
        <v>0</v>
      </c>
      <c r="BI17" s="15">
        <v>0</v>
      </c>
      <c r="BJ17" s="14">
        <f t="shared" si="16"/>
        <v>0</v>
      </c>
      <c r="BK17" s="15">
        <v>0</v>
      </c>
      <c r="BL17" s="15">
        <v>0</v>
      </c>
      <c r="BM17" s="14">
        <f t="shared" si="17"/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4">
        <f t="shared" si="18"/>
        <v>0</v>
      </c>
      <c r="BV17" s="15">
        <v>0</v>
      </c>
      <c r="BW17" s="15">
        <v>0</v>
      </c>
      <c r="BX17" s="14">
        <f t="shared" si="19"/>
        <v>0</v>
      </c>
      <c r="BY17" s="15">
        <v>0</v>
      </c>
      <c r="BZ17" s="15">
        <v>0</v>
      </c>
      <c r="CA17" s="14">
        <f t="shared" si="20"/>
        <v>0</v>
      </c>
      <c r="CB17" s="15">
        <v>0</v>
      </c>
      <c r="CC17" s="15">
        <v>0</v>
      </c>
      <c r="CD17" s="7">
        <f t="shared" si="21"/>
        <v>498</v>
      </c>
      <c r="CE17" s="8">
        <f t="shared" si="22"/>
        <v>498</v>
      </c>
      <c r="CF17" s="9">
        <f t="shared" si="23"/>
        <v>0</v>
      </c>
    </row>
    <row r="18" spans="1:84" ht="31.5" x14ac:dyDescent="0.2">
      <c r="A18" s="6" t="s">
        <v>78</v>
      </c>
      <c r="B18" s="14">
        <f t="shared" si="0"/>
        <v>0</v>
      </c>
      <c r="C18" s="15">
        <v>0</v>
      </c>
      <c r="D18" s="15">
        <v>0</v>
      </c>
      <c r="E18" s="15">
        <v>0</v>
      </c>
      <c r="F18" s="15">
        <v>0</v>
      </c>
      <c r="G18" s="14">
        <f t="shared" si="1"/>
        <v>355</v>
      </c>
      <c r="H18" s="15">
        <v>0</v>
      </c>
      <c r="I18" s="15">
        <v>0</v>
      </c>
      <c r="J18" s="15">
        <v>0</v>
      </c>
      <c r="K18" s="15">
        <v>355</v>
      </c>
      <c r="L18" s="14">
        <f t="shared" si="2"/>
        <v>3891</v>
      </c>
      <c r="M18" s="15">
        <v>0</v>
      </c>
      <c r="N18" s="15">
        <v>0</v>
      </c>
      <c r="O18" s="15">
        <v>0</v>
      </c>
      <c r="P18" s="15">
        <v>3891</v>
      </c>
      <c r="Q18" s="14">
        <f t="shared" si="3"/>
        <v>0</v>
      </c>
      <c r="R18" s="15">
        <v>0</v>
      </c>
      <c r="S18" s="15">
        <v>0</v>
      </c>
      <c r="T18" s="14">
        <f t="shared" si="4"/>
        <v>0</v>
      </c>
      <c r="U18" s="15">
        <v>0</v>
      </c>
      <c r="V18" s="15">
        <v>0</v>
      </c>
      <c r="W18" s="14">
        <f t="shared" si="5"/>
        <v>0</v>
      </c>
      <c r="X18" s="15">
        <v>0</v>
      </c>
      <c r="Y18" s="15">
        <v>0</v>
      </c>
      <c r="Z18" s="14">
        <f t="shared" si="6"/>
        <v>0</v>
      </c>
      <c r="AA18" s="15">
        <v>0</v>
      </c>
      <c r="AB18" s="15">
        <v>0</v>
      </c>
      <c r="AC18" s="14">
        <f t="shared" si="7"/>
        <v>0</v>
      </c>
      <c r="AD18" s="15">
        <v>0</v>
      </c>
      <c r="AE18" s="15"/>
      <c r="AF18" s="15">
        <v>0</v>
      </c>
      <c r="AG18" s="14">
        <f t="shared" si="8"/>
        <v>0</v>
      </c>
      <c r="AH18" s="15">
        <v>0</v>
      </c>
      <c r="AI18" s="15">
        <v>0</v>
      </c>
      <c r="AJ18" s="14">
        <f t="shared" si="9"/>
        <v>0</v>
      </c>
      <c r="AK18" s="15">
        <v>0</v>
      </c>
      <c r="AL18" s="15">
        <v>0</v>
      </c>
      <c r="AM18" s="14">
        <f t="shared" si="10"/>
        <v>0</v>
      </c>
      <c r="AN18" s="15">
        <v>0</v>
      </c>
      <c r="AO18" s="15">
        <v>0</v>
      </c>
      <c r="AP18" s="14">
        <f t="shared" si="11"/>
        <v>380</v>
      </c>
      <c r="AQ18" s="15">
        <v>380</v>
      </c>
      <c r="AR18" s="15"/>
      <c r="AS18" s="14">
        <f t="shared" si="12"/>
        <v>0</v>
      </c>
      <c r="AT18" s="15"/>
      <c r="AU18" s="15"/>
      <c r="AV18" s="14">
        <f t="shared" si="13"/>
        <v>300</v>
      </c>
      <c r="AW18" s="14">
        <f t="shared" si="14"/>
        <v>300</v>
      </c>
      <c r="AX18" s="14">
        <f t="shared" si="14"/>
        <v>0</v>
      </c>
      <c r="AY18" s="16"/>
      <c r="AZ18" s="16"/>
      <c r="BA18" s="16"/>
      <c r="BB18" s="16"/>
      <c r="BC18" s="16"/>
      <c r="BD18" s="16"/>
      <c r="BE18" s="15">
        <v>300</v>
      </c>
      <c r="BF18" s="15"/>
      <c r="BG18" s="14">
        <f t="shared" si="15"/>
        <v>0</v>
      </c>
      <c r="BH18" s="15"/>
      <c r="BI18" s="15"/>
      <c r="BJ18" s="14">
        <f t="shared" si="16"/>
        <v>0</v>
      </c>
      <c r="BK18" s="15"/>
      <c r="BL18" s="15"/>
      <c r="BM18" s="14">
        <f t="shared" si="17"/>
        <v>307</v>
      </c>
      <c r="BN18" s="15">
        <v>125</v>
      </c>
      <c r="BO18" s="15">
        <v>0</v>
      </c>
      <c r="BP18" s="15">
        <v>91</v>
      </c>
      <c r="BQ18" s="15">
        <v>91</v>
      </c>
      <c r="BR18" s="15">
        <v>0</v>
      </c>
      <c r="BS18" s="15">
        <v>0</v>
      </c>
      <c r="BT18" s="15">
        <v>0</v>
      </c>
      <c r="BU18" s="14">
        <f t="shared" si="18"/>
        <v>0</v>
      </c>
      <c r="BV18" s="15">
        <v>0</v>
      </c>
      <c r="BW18" s="15">
        <v>0</v>
      </c>
      <c r="BX18" s="14">
        <f t="shared" si="19"/>
        <v>0</v>
      </c>
      <c r="BY18" s="15">
        <v>0</v>
      </c>
      <c r="BZ18" s="15">
        <v>0</v>
      </c>
      <c r="CA18" s="14">
        <f t="shared" si="20"/>
        <v>0</v>
      </c>
      <c r="CB18" s="15">
        <v>0</v>
      </c>
      <c r="CC18" s="15">
        <v>0</v>
      </c>
      <c r="CD18" s="7">
        <f t="shared" si="21"/>
        <v>5233</v>
      </c>
      <c r="CE18" s="8">
        <f t="shared" si="22"/>
        <v>4878</v>
      </c>
      <c r="CF18" s="9">
        <f t="shared" si="23"/>
        <v>355</v>
      </c>
    </row>
    <row r="19" spans="1:84" ht="47.25" x14ac:dyDescent="0.2">
      <c r="A19" s="6" t="s">
        <v>79</v>
      </c>
      <c r="B19" s="14">
        <f t="shared" si="0"/>
        <v>0</v>
      </c>
      <c r="C19" s="15">
        <v>0</v>
      </c>
      <c r="D19" s="15">
        <v>0</v>
      </c>
      <c r="E19" s="15">
        <v>0</v>
      </c>
      <c r="F19" s="15">
        <v>0</v>
      </c>
      <c r="G19" s="14">
        <f t="shared" si="1"/>
        <v>92</v>
      </c>
      <c r="H19" s="15">
        <v>0</v>
      </c>
      <c r="I19" s="15">
        <v>0</v>
      </c>
      <c r="J19" s="15">
        <v>0</v>
      </c>
      <c r="K19" s="15">
        <v>92</v>
      </c>
      <c r="L19" s="14">
        <f t="shared" si="2"/>
        <v>317</v>
      </c>
      <c r="M19" s="15">
        <v>0</v>
      </c>
      <c r="N19" s="15">
        <v>0</v>
      </c>
      <c r="O19" s="15">
        <v>0</v>
      </c>
      <c r="P19" s="15">
        <v>317</v>
      </c>
      <c r="Q19" s="14">
        <f t="shared" si="3"/>
        <v>0</v>
      </c>
      <c r="R19" s="15">
        <v>0</v>
      </c>
      <c r="S19" s="15">
        <v>0</v>
      </c>
      <c r="T19" s="14">
        <f t="shared" si="4"/>
        <v>0</v>
      </c>
      <c r="U19" s="15">
        <v>0</v>
      </c>
      <c r="V19" s="15">
        <v>0</v>
      </c>
      <c r="W19" s="14">
        <f t="shared" si="5"/>
        <v>0</v>
      </c>
      <c r="X19" s="15">
        <v>0</v>
      </c>
      <c r="Y19" s="15">
        <v>0</v>
      </c>
      <c r="Z19" s="14">
        <f t="shared" si="6"/>
        <v>55</v>
      </c>
      <c r="AA19" s="15">
        <v>55</v>
      </c>
      <c r="AB19" s="15">
        <v>0</v>
      </c>
      <c r="AC19" s="14">
        <f t="shared" si="7"/>
        <v>0</v>
      </c>
      <c r="AD19" s="15">
        <v>0</v>
      </c>
      <c r="AE19" s="15"/>
      <c r="AF19" s="15">
        <v>0</v>
      </c>
      <c r="AG19" s="14">
        <f t="shared" si="8"/>
        <v>0</v>
      </c>
      <c r="AH19" s="15">
        <v>0</v>
      </c>
      <c r="AI19" s="15">
        <v>0</v>
      </c>
      <c r="AJ19" s="14">
        <f t="shared" si="9"/>
        <v>0</v>
      </c>
      <c r="AK19" s="15">
        <v>0</v>
      </c>
      <c r="AL19" s="15">
        <v>0</v>
      </c>
      <c r="AM19" s="14">
        <f t="shared" si="10"/>
        <v>0</v>
      </c>
      <c r="AN19" s="15">
        <v>0</v>
      </c>
      <c r="AO19" s="15">
        <v>0</v>
      </c>
      <c r="AP19" s="14">
        <f t="shared" si="11"/>
        <v>150</v>
      </c>
      <c r="AQ19" s="15">
        <v>150</v>
      </c>
      <c r="AR19" s="15">
        <v>0</v>
      </c>
      <c r="AS19" s="14">
        <f t="shared" si="12"/>
        <v>0</v>
      </c>
      <c r="AT19" s="15">
        <v>0</v>
      </c>
      <c r="AU19" s="15">
        <v>0</v>
      </c>
      <c r="AV19" s="14">
        <f t="shared" si="13"/>
        <v>0</v>
      </c>
      <c r="AW19" s="14">
        <f t="shared" si="14"/>
        <v>0</v>
      </c>
      <c r="AX19" s="14">
        <f t="shared" si="14"/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5">
        <v>0</v>
      </c>
      <c r="BF19" s="15">
        <v>0</v>
      </c>
      <c r="BG19" s="14">
        <f t="shared" si="15"/>
        <v>0</v>
      </c>
      <c r="BH19" s="15">
        <v>0</v>
      </c>
      <c r="BI19" s="15">
        <v>0</v>
      </c>
      <c r="BJ19" s="14">
        <f t="shared" si="16"/>
        <v>0</v>
      </c>
      <c r="BK19" s="15">
        <v>0</v>
      </c>
      <c r="BL19" s="15">
        <v>0</v>
      </c>
      <c r="BM19" s="14">
        <f t="shared" si="17"/>
        <v>70</v>
      </c>
      <c r="BN19" s="15">
        <v>35</v>
      </c>
      <c r="BO19" s="15">
        <v>0</v>
      </c>
      <c r="BP19" s="15">
        <v>35</v>
      </c>
      <c r="BQ19" s="15">
        <v>0</v>
      </c>
      <c r="BR19" s="15">
        <v>0</v>
      </c>
      <c r="BS19" s="15">
        <v>0</v>
      </c>
      <c r="BT19" s="15">
        <v>0</v>
      </c>
      <c r="BU19" s="14">
        <f t="shared" si="18"/>
        <v>0</v>
      </c>
      <c r="BV19" s="15">
        <v>0</v>
      </c>
      <c r="BW19" s="15">
        <v>0</v>
      </c>
      <c r="BX19" s="14">
        <f t="shared" si="19"/>
        <v>0</v>
      </c>
      <c r="BY19" s="15">
        <v>0</v>
      </c>
      <c r="BZ19" s="15">
        <v>0</v>
      </c>
      <c r="CA19" s="14">
        <f t="shared" si="20"/>
        <v>0</v>
      </c>
      <c r="CB19" s="15">
        <v>0</v>
      </c>
      <c r="CC19" s="15">
        <v>0</v>
      </c>
      <c r="CD19" s="7">
        <f t="shared" si="21"/>
        <v>684</v>
      </c>
      <c r="CE19" s="8">
        <f t="shared" si="22"/>
        <v>592</v>
      </c>
      <c r="CF19" s="9">
        <f t="shared" si="23"/>
        <v>92</v>
      </c>
    </row>
    <row r="20" spans="1:84" ht="47.25" x14ac:dyDescent="0.2">
      <c r="A20" s="6" t="s">
        <v>80</v>
      </c>
      <c r="B20" s="14">
        <f t="shared" si="0"/>
        <v>0</v>
      </c>
      <c r="C20" s="15">
        <v>0</v>
      </c>
      <c r="D20" s="15">
        <v>0</v>
      </c>
      <c r="E20" s="15">
        <v>0</v>
      </c>
      <c r="F20" s="15">
        <v>0</v>
      </c>
      <c r="G20" s="14">
        <f t="shared" si="1"/>
        <v>266</v>
      </c>
      <c r="H20" s="15">
        <v>0</v>
      </c>
      <c r="I20" s="15">
        <v>0</v>
      </c>
      <c r="J20" s="15">
        <v>0</v>
      </c>
      <c r="K20" s="15">
        <v>266</v>
      </c>
      <c r="L20" s="14">
        <f t="shared" si="2"/>
        <v>353</v>
      </c>
      <c r="M20" s="15">
        <v>0</v>
      </c>
      <c r="N20" s="15">
        <v>0</v>
      </c>
      <c r="O20" s="15">
        <v>0</v>
      </c>
      <c r="P20" s="15">
        <v>353</v>
      </c>
      <c r="Q20" s="14">
        <f t="shared" si="3"/>
        <v>0</v>
      </c>
      <c r="R20" s="15"/>
      <c r="S20" s="15"/>
      <c r="T20" s="14">
        <f t="shared" si="4"/>
        <v>0</v>
      </c>
      <c r="U20" s="15"/>
      <c r="V20" s="15"/>
      <c r="W20" s="14">
        <f t="shared" si="5"/>
        <v>0</v>
      </c>
      <c r="X20" s="15"/>
      <c r="Y20" s="15"/>
      <c r="Z20" s="14">
        <f t="shared" si="6"/>
        <v>0</v>
      </c>
      <c r="AA20" s="15"/>
      <c r="AB20" s="15"/>
      <c r="AC20" s="14">
        <f t="shared" si="7"/>
        <v>0</v>
      </c>
      <c r="AD20" s="15"/>
      <c r="AE20" s="15"/>
      <c r="AF20" s="15"/>
      <c r="AG20" s="14">
        <f t="shared" si="8"/>
        <v>0</v>
      </c>
      <c r="AH20" s="15"/>
      <c r="AI20" s="15"/>
      <c r="AJ20" s="14">
        <f t="shared" si="9"/>
        <v>0</v>
      </c>
      <c r="AK20" s="15"/>
      <c r="AL20" s="15"/>
      <c r="AM20" s="14">
        <f t="shared" si="10"/>
        <v>0</v>
      </c>
      <c r="AN20" s="15"/>
      <c r="AO20" s="15"/>
      <c r="AP20" s="14">
        <f t="shared" si="11"/>
        <v>0</v>
      </c>
      <c r="AQ20" s="15"/>
      <c r="AR20" s="15"/>
      <c r="AS20" s="14">
        <f t="shared" si="12"/>
        <v>0</v>
      </c>
      <c r="AT20" s="15"/>
      <c r="AU20" s="15">
        <v>0</v>
      </c>
      <c r="AV20" s="14">
        <f t="shared" si="13"/>
        <v>0</v>
      </c>
      <c r="AW20" s="14">
        <f t="shared" si="14"/>
        <v>0</v>
      </c>
      <c r="AX20" s="14">
        <f t="shared" si="14"/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5">
        <v>0</v>
      </c>
      <c r="BF20" s="15">
        <v>0</v>
      </c>
      <c r="BG20" s="14">
        <f t="shared" si="15"/>
        <v>0</v>
      </c>
      <c r="BH20" s="15">
        <v>0</v>
      </c>
      <c r="BI20" s="15">
        <v>0</v>
      </c>
      <c r="BJ20" s="14">
        <f t="shared" si="16"/>
        <v>0</v>
      </c>
      <c r="BK20" s="15">
        <v>0</v>
      </c>
      <c r="BL20" s="15">
        <v>0</v>
      </c>
      <c r="BM20" s="14">
        <f t="shared" si="17"/>
        <v>237</v>
      </c>
      <c r="BN20" s="15">
        <v>137</v>
      </c>
      <c r="BO20" s="15">
        <v>0</v>
      </c>
      <c r="BP20" s="15">
        <v>100</v>
      </c>
      <c r="BQ20" s="15">
        <v>0</v>
      </c>
      <c r="BR20" s="15">
        <v>0</v>
      </c>
      <c r="BS20" s="15">
        <v>0</v>
      </c>
      <c r="BT20" s="15">
        <v>0</v>
      </c>
      <c r="BU20" s="14">
        <f t="shared" si="18"/>
        <v>0</v>
      </c>
      <c r="BV20" s="15">
        <v>0</v>
      </c>
      <c r="BW20" s="15">
        <v>0</v>
      </c>
      <c r="BX20" s="14">
        <f t="shared" si="19"/>
        <v>0</v>
      </c>
      <c r="BY20" s="15">
        <v>0</v>
      </c>
      <c r="BZ20" s="15">
        <v>0</v>
      </c>
      <c r="CA20" s="14">
        <f t="shared" si="20"/>
        <v>0</v>
      </c>
      <c r="CB20" s="15">
        <v>0</v>
      </c>
      <c r="CC20" s="15">
        <v>0</v>
      </c>
      <c r="CD20" s="7">
        <f t="shared" si="21"/>
        <v>856</v>
      </c>
      <c r="CE20" s="8">
        <f t="shared" si="22"/>
        <v>590</v>
      </c>
      <c r="CF20" s="9">
        <f t="shared" si="23"/>
        <v>266</v>
      </c>
    </row>
    <row r="21" spans="1:84" ht="47.25" x14ac:dyDescent="0.2">
      <c r="A21" s="6" t="s">
        <v>81</v>
      </c>
      <c r="B21" s="14">
        <f t="shared" si="0"/>
        <v>0</v>
      </c>
      <c r="C21" s="15">
        <v>0</v>
      </c>
      <c r="D21" s="15">
        <v>0</v>
      </c>
      <c r="E21" s="15">
        <v>0</v>
      </c>
      <c r="F21" s="15">
        <v>0</v>
      </c>
      <c r="G21" s="14">
        <f t="shared" si="1"/>
        <v>0</v>
      </c>
      <c r="H21" s="15">
        <v>0</v>
      </c>
      <c r="I21" s="15">
        <v>0</v>
      </c>
      <c r="J21" s="15">
        <v>0</v>
      </c>
      <c r="K21" s="15">
        <v>0</v>
      </c>
      <c r="L21" s="14">
        <f t="shared" si="2"/>
        <v>241</v>
      </c>
      <c r="M21" s="15">
        <v>0</v>
      </c>
      <c r="N21" s="15">
        <v>0</v>
      </c>
      <c r="O21" s="15">
        <v>0</v>
      </c>
      <c r="P21" s="15">
        <v>241</v>
      </c>
      <c r="Q21" s="14">
        <f t="shared" si="3"/>
        <v>0</v>
      </c>
      <c r="R21" s="15">
        <v>0</v>
      </c>
      <c r="S21" s="15">
        <v>0</v>
      </c>
      <c r="T21" s="14">
        <f t="shared" si="4"/>
        <v>0</v>
      </c>
      <c r="U21" s="15">
        <v>0</v>
      </c>
      <c r="V21" s="15">
        <v>0</v>
      </c>
      <c r="W21" s="14">
        <f t="shared" si="5"/>
        <v>0</v>
      </c>
      <c r="X21" s="15">
        <v>0</v>
      </c>
      <c r="Y21" s="15">
        <v>0</v>
      </c>
      <c r="Z21" s="14">
        <f t="shared" si="6"/>
        <v>0</v>
      </c>
      <c r="AA21" s="15">
        <v>0</v>
      </c>
      <c r="AB21" s="15">
        <v>0</v>
      </c>
      <c r="AC21" s="14">
        <f t="shared" si="7"/>
        <v>0</v>
      </c>
      <c r="AD21" s="15">
        <v>0</v>
      </c>
      <c r="AE21" s="15"/>
      <c r="AF21" s="15">
        <v>0</v>
      </c>
      <c r="AG21" s="14">
        <f t="shared" si="8"/>
        <v>0</v>
      </c>
      <c r="AH21" s="15">
        <v>0</v>
      </c>
      <c r="AI21" s="15">
        <v>0</v>
      </c>
      <c r="AJ21" s="14">
        <f t="shared" si="9"/>
        <v>0</v>
      </c>
      <c r="AK21" s="15">
        <v>0</v>
      </c>
      <c r="AL21" s="15">
        <v>0</v>
      </c>
      <c r="AM21" s="14">
        <f t="shared" si="10"/>
        <v>0</v>
      </c>
      <c r="AN21" s="15">
        <v>0</v>
      </c>
      <c r="AO21" s="15">
        <v>0</v>
      </c>
      <c r="AP21" s="14">
        <f t="shared" si="11"/>
        <v>34</v>
      </c>
      <c r="AQ21" s="15">
        <v>34</v>
      </c>
      <c r="AR21" s="15">
        <v>0</v>
      </c>
      <c r="AS21" s="14">
        <f t="shared" si="12"/>
        <v>0</v>
      </c>
      <c r="AT21" s="15">
        <v>0</v>
      </c>
      <c r="AU21" s="15">
        <v>0</v>
      </c>
      <c r="AV21" s="14">
        <f t="shared" si="13"/>
        <v>0</v>
      </c>
      <c r="AW21" s="14">
        <f t="shared" si="14"/>
        <v>0</v>
      </c>
      <c r="AX21" s="14">
        <f t="shared" si="14"/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5">
        <v>0</v>
      </c>
      <c r="BF21" s="15">
        <v>0</v>
      </c>
      <c r="BG21" s="14">
        <f t="shared" si="15"/>
        <v>0</v>
      </c>
      <c r="BH21" s="15">
        <v>0</v>
      </c>
      <c r="BI21" s="15">
        <v>0</v>
      </c>
      <c r="BJ21" s="14">
        <f t="shared" si="16"/>
        <v>0</v>
      </c>
      <c r="BK21" s="15">
        <v>0</v>
      </c>
      <c r="BL21" s="15">
        <v>0</v>
      </c>
      <c r="BM21" s="14">
        <f t="shared" si="17"/>
        <v>175</v>
      </c>
      <c r="BN21" s="15">
        <v>145</v>
      </c>
      <c r="BO21" s="15">
        <v>0</v>
      </c>
      <c r="BP21" s="15">
        <v>30</v>
      </c>
      <c r="BQ21" s="15">
        <v>0</v>
      </c>
      <c r="BR21" s="15">
        <v>0</v>
      </c>
      <c r="BS21" s="15">
        <v>0</v>
      </c>
      <c r="BT21" s="15">
        <v>0</v>
      </c>
      <c r="BU21" s="14">
        <f t="shared" si="18"/>
        <v>0</v>
      </c>
      <c r="BV21" s="15">
        <v>0</v>
      </c>
      <c r="BW21" s="15">
        <v>0</v>
      </c>
      <c r="BX21" s="14">
        <f t="shared" si="19"/>
        <v>0</v>
      </c>
      <c r="BY21" s="15">
        <v>0</v>
      </c>
      <c r="BZ21" s="15">
        <v>0</v>
      </c>
      <c r="CA21" s="14">
        <f t="shared" si="20"/>
        <v>0</v>
      </c>
      <c r="CB21" s="15">
        <v>0</v>
      </c>
      <c r="CC21" s="15">
        <v>0</v>
      </c>
      <c r="CD21" s="7">
        <f t="shared" si="21"/>
        <v>450</v>
      </c>
      <c r="CE21" s="8">
        <f t="shared" si="22"/>
        <v>450</v>
      </c>
      <c r="CF21" s="9">
        <f t="shared" si="23"/>
        <v>0</v>
      </c>
    </row>
    <row r="22" spans="1:84" ht="47.25" x14ac:dyDescent="0.2">
      <c r="A22" s="6" t="s">
        <v>82</v>
      </c>
      <c r="B22" s="14">
        <f t="shared" si="0"/>
        <v>0</v>
      </c>
      <c r="C22" s="15">
        <v>0</v>
      </c>
      <c r="D22" s="15">
        <v>0</v>
      </c>
      <c r="E22" s="15">
        <v>0</v>
      </c>
      <c r="F22" s="15">
        <v>0</v>
      </c>
      <c r="G22" s="14">
        <f t="shared" si="1"/>
        <v>108</v>
      </c>
      <c r="H22" s="15">
        <v>0</v>
      </c>
      <c r="I22" s="15">
        <v>0</v>
      </c>
      <c r="J22" s="15">
        <v>0</v>
      </c>
      <c r="K22" s="15">
        <v>108</v>
      </c>
      <c r="L22" s="14">
        <f t="shared" si="2"/>
        <v>472</v>
      </c>
      <c r="M22" s="15">
        <v>0</v>
      </c>
      <c r="N22" s="15">
        <v>0</v>
      </c>
      <c r="O22" s="15">
        <v>0</v>
      </c>
      <c r="P22" s="15">
        <v>472</v>
      </c>
      <c r="Q22" s="14">
        <f t="shared" si="3"/>
        <v>0</v>
      </c>
      <c r="R22" s="15">
        <v>0</v>
      </c>
      <c r="S22" s="15">
        <v>0</v>
      </c>
      <c r="T22" s="14">
        <f t="shared" si="4"/>
        <v>0</v>
      </c>
      <c r="U22" s="15">
        <v>0</v>
      </c>
      <c r="V22" s="15">
        <v>0</v>
      </c>
      <c r="W22" s="14">
        <f t="shared" si="5"/>
        <v>0</v>
      </c>
      <c r="X22" s="15">
        <v>0</v>
      </c>
      <c r="Y22" s="15">
        <v>0</v>
      </c>
      <c r="Z22" s="14">
        <f t="shared" si="6"/>
        <v>0</v>
      </c>
      <c r="AA22" s="15">
        <v>0</v>
      </c>
      <c r="AB22" s="15">
        <v>0</v>
      </c>
      <c r="AC22" s="14">
        <f t="shared" si="7"/>
        <v>0</v>
      </c>
      <c r="AD22" s="15">
        <v>0</v>
      </c>
      <c r="AE22" s="15"/>
      <c r="AF22" s="15">
        <v>0</v>
      </c>
      <c r="AG22" s="14">
        <f t="shared" si="8"/>
        <v>0</v>
      </c>
      <c r="AH22" s="15">
        <v>0</v>
      </c>
      <c r="AI22" s="15">
        <v>0</v>
      </c>
      <c r="AJ22" s="14">
        <f t="shared" si="9"/>
        <v>0</v>
      </c>
      <c r="AK22" s="15">
        <v>0</v>
      </c>
      <c r="AL22" s="15">
        <v>0</v>
      </c>
      <c r="AM22" s="14">
        <f t="shared" si="10"/>
        <v>0</v>
      </c>
      <c r="AN22" s="15">
        <v>0</v>
      </c>
      <c r="AO22" s="15">
        <v>0</v>
      </c>
      <c r="AP22" s="14">
        <f t="shared" si="11"/>
        <v>0</v>
      </c>
      <c r="AQ22" s="15">
        <v>0</v>
      </c>
      <c r="AR22" s="15">
        <v>0</v>
      </c>
      <c r="AS22" s="14">
        <f t="shared" si="12"/>
        <v>0</v>
      </c>
      <c r="AT22" s="15">
        <v>0</v>
      </c>
      <c r="AU22" s="15">
        <v>0</v>
      </c>
      <c r="AV22" s="14">
        <f t="shared" si="13"/>
        <v>0</v>
      </c>
      <c r="AW22" s="14">
        <f t="shared" si="14"/>
        <v>0</v>
      </c>
      <c r="AX22" s="14">
        <f t="shared" si="14"/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5">
        <v>0</v>
      </c>
      <c r="BF22" s="15">
        <v>0</v>
      </c>
      <c r="BG22" s="14">
        <f t="shared" si="15"/>
        <v>0</v>
      </c>
      <c r="BH22" s="15">
        <v>0</v>
      </c>
      <c r="BI22" s="15">
        <v>0</v>
      </c>
      <c r="BJ22" s="14">
        <f t="shared" si="16"/>
        <v>0</v>
      </c>
      <c r="BK22" s="15">
        <v>0</v>
      </c>
      <c r="BL22" s="15">
        <v>0</v>
      </c>
      <c r="BM22" s="14">
        <f t="shared" si="17"/>
        <v>148</v>
      </c>
      <c r="BN22" s="15">
        <v>73</v>
      </c>
      <c r="BO22" s="15">
        <v>0</v>
      </c>
      <c r="BP22" s="15">
        <v>0</v>
      </c>
      <c r="BQ22" s="15">
        <v>75</v>
      </c>
      <c r="BR22" s="15">
        <v>0</v>
      </c>
      <c r="BS22" s="15">
        <v>0</v>
      </c>
      <c r="BT22" s="15">
        <v>0</v>
      </c>
      <c r="BU22" s="14">
        <f t="shared" si="18"/>
        <v>0</v>
      </c>
      <c r="BV22" s="15">
        <v>0</v>
      </c>
      <c r="BW22" s="15">
        <v>0</v>
      </c>
      <c r="BX22" s="14">
        <f t="shared" si="19"/>
        <v>0</v>
      </c>
      <c r="BY22" s="15">
        <v>0</v>
      </c>
      <c r="BZ22" s="15">
        <v>0</v>
      </c>
      <c r="CA22" s="14">
        <f t="shared" si="20"/>
        <v>0</v>
      </c>
      <c r="CB22" s="15">
        <v>0</v>
      </c>
      <c r="CC22" s="15">
        <v>0</v>
      </c>
      <c r="CD22" s="7">
        <f t="shared" si="21"/>
        <v>728</v>
      </c>
      <c r="CE22" s="8">
        <f t="shared" si="22"/>
        <v>620</v>
      </c>
      <c r="CF22" s="9">
        <f t="shared" si="23"/>
        <v>108</v>
      </c>
    </row>
    <row r="23" spans="1:84" ht="36" customHeight="1" x14ac:dyDescent="0.2">
      <c r="A23" s="6" t="s">
        <v>83</v>
      </c>
      <c r="B23" s="14">
        <f t="shared" si="0"/>
        <v>0</v>
      </c>
      <c r="C23" s="15">
        <v>0</v>
      </c>
      <c r="D23" s="15">
        <v>0</v>
      </c>
      <c r="E23" s="15">
        <v>0</v>
      </c>
      <c r="F23" s="15">
        <v>0</v>
      </c>
      <c r="G23" s="14">
        <f t="shared" si="1"/>
        <v>53</v>
      </c>
      <c r="H23" s="15">
        <v>0</v>
      </c>
      <c r="I23" s="15">
        <v>0</v>
      </c>
      <c r="J23" s="15">
        <v>0</v>
      </c>
      <c r="K23" s="15">
        <v>53</v>
      </c>
      <c r="L23" s="14">
        <f t="shared" si="2"/>
        <v>1224</v>
      </c>
      <c r="M23" s="15">
        <v>0</v>
      </c>
      <c r="N23" s="15">
        <v>0</v>
      </c>
      <c r="O23" s="15">
        <v>0</v>
      </c>
      <c r="P23" s="15">
        <v>1224</v>
      </c>
      <c r="Q23" s="14">
        <f t="shared" si="3"/>
        <v>0</v>
      </c>
      <c r="R23" s="15">
        <v>0</v>
      </c>
      <c r="S23" s="15">
        <v>0</v>
      </c>
      <c r="T23" s="14">
        <f t="shared" si="4"/>
        <v>0</v>
      </c>
      <c r="U23" s="15">
        <v>0</v>
      </c>
      <c r="V23" s="15">
        <v>0</v>
      </c>
      <c r="W23" s="14">
        <f t="shared" si="5"/>
        <v>0</v>
      </c>
      <c r="X23" s="15">
        <v>0</v>
      </c>
      <c r="Y23" s="15">
        <v>0</v>
      </c>
      <c r="Z23" s="14">
        <f t="shared" si="6"/>
        <v>0</v>
      </c>
      <c r="AA23" s="15">
        <v>0</v>
      </c>
      <c r="AB23" s="15">
        <v>0</v>
      </c>
      <c r="AC23" s="14">
        <f t="shared" si="7"/>
        <v>0</v>
      </c>
      <c r="AD23" s="15">
        <v>0</v>
      </c>
      <c r="AE23" s="15"/>
      <c r="AF23" s="15">
        <v>0</v>
      </c>
      <c r="AG23" s="14">
        <f t="shared" si="8"/>
        <v>0</v>
      </c>
      <c r="AH23" s="15">
        <v>0</v>
      </c>
      <c r="AI23" s="15">
        <v>0</v>
      </c>
      <c r="AJ23" s="14">
        <f t="shared" si="9"/>
        <v>0</v>
      </c>
      <c r="AK23" s="15">
        <v>0</v>
      </c>
      <c r="AL23" s="15">
        <v>0</v>
      </c>
      <c r="AM23" s="14">
        <f t="shared" si="10"/>
        <v>0</v>
      </c>
      <c r="AN23" s="15">
        <v>0</v>
      </c>
      <c r="AO23" s="15">
        <v>0</v>
      </c>
      <c r="AP23" s="14">
        <f t="shared" si="11"/>
        <v>0</v>
      </c>
      <c r="AQ23" s="15">
        <v>0</v>
      </c>
      <c r="AR23" s="15">
        <v>0</v>
      </c>
      <c r="AS23" s="14">
        <f t="shared" si="12"/>
        <v>0</v>
      </c>
      <c r="AT23" s="15">
        <v>0</v>
      </c>
      <c r="AU23" s="15">
        <v>0</v>
      </c>
      <c r="AV23" s="14">
        <f t="shared" si="13"/>
        <v>0</v>
      </c>
      <c r="AW23" s="14">
        <f t="shared" si="14"/>
        <v>0</v>
      </c>
      <c r="AX23" s="14">
        <f t="shared" si="14"/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5">
        <v>0</v>
      </c>
      <c r="BF23" s="15">
        <v>0</v>
      </c>
      <c r="BG23" s="14">
        <f t="shared" si="15"/>
        <v>0</v>
      </c>
      <c r="BH23" s="15">
        <v>0</v>
      </c>
      <c r="BI23" s="15">
        <v>0</v>
      </c>
      <c r="BJ23" s="14">
        <f t="shared" si="16"/>
        <v>0</v>
      </c>
      <c r="BK23" s="15">
        <v>0</v>
      </c>
      <c r="BL23" s="15">
        <v>0</v>
      </c>
      <c r="BM23" s="14">
        <f t="shared" si="17"/>
        <v>60</v>
      </c>
      <c r="BN23" s="15">
        <v>0</v>
      </c>
      <c r="BO23" s="15">
        <v>0</v>
      </c>
      <c r="BP23" s="15">
        <v>60</v>
      </c>
      <c r="BQ23" s="15">
        <v>0</v>
      </c>
      <c r="BR23" s="15">
        <v>0</v>
      </c>
      <c r="BS23" s="15">
        <v>0</v>
      </c>
      <c r="BT23" s="15">
        <v>0</v>
      </c>
      <c r="BU23" s="14">
        <f t="shared" si="18"/>
        <v>0</v>
      </c>
      <c r="BV23" s="15">
        <v>0</v>
      </c>
      <c r="BW23" s="15">
        <v>0</v>
      </c>
      <c r="BX23" s="14">
        <f t="shared" si="19"/>
        <v>0</v>
      </c>
      <c r="BY23" s="15">
        <v>0</v>
      </c>
      <c r="BZ23" s="15">
        <v>0</v>
      </c>
      <c r="CA23" s="14">
        <f t="shared" si="20"/>
        <v>0</v>
      </c>
      <c r="CB23" s="15">
        <v>0</v>
      </c>
      <c r="CC23" s="15">
        <v>0</v>
      </c>
      <c r="CD23" s="7">
        <f t="shared" si="21"/>
        <v>1337</v>
      </c>
      <c r="CE23" s="8">
        <f t="shared" si="22"/>
        <v>1284</v>
      </c>
      <c r="CF23" s="9">
        <f t="shared" si="23"/>
        <v>53</v>
      </c>
    </row>
    <row r="24" spans="1:84" ht="47.25" x14ac:dyDescent="0.2">
      <c r="A24" s="6" t="s">
        <v>84</v>
      </c>
      <c r="B24" s="14">
        <f t="shared" si="0"/>
        <v>0</v>
      </c>
      <c r="C24" s="15"/>
      <c r="D24" s="15"/>
      <c r="E24" s="15"/>
      <c r="F24" s="15"/>
      <c r="G24" s="14">
        <f t="shared" si="1"/>
        <v>27</v>
      </c>
      <c r="H24" s="15">
        <v>0</v>
      </c>
      <c r="I24" s="15">
        <v>0</v>
      </c>
      <c r="J24" s="15">
        <v>0</v>
      </c>
      <c r="K24" s="15">
        <v>27</v>
      </c>
      <c r="L24" s="14">
        <f t="shared" si="2"/>
        <v>456</v>
      </c>
      <c r="M24" s="15">
        <v>0</v>
      </c>
      <c r="N24" s="15">
        <v>0</v>
      </c>
      <c r="O24" s="15">
        <v>0</v>
      </c>
      <c r="P24" s="15">
        <v>456</v>
      </c>
      <c r="Q24" s="14">
        <f t="shared" si="3"/>
        <v>0</v>
      </c>
      <c r="R24" s="15"/>
      <c r="S24" s="15"/>
      <c r="T24" s="14">
        <f t="shared" si="4"/>
        <v>0</v>
      </c>
      <c r="U24" s="15"/>
      <c r="V24" s="15"/>
      <c r="W24" s="14">
        <f t="shared" si="5"/>
        <v>0</v>
      </c>
      <c r="X24" s="15"/>
      <c r="Y24" s="15"/>
      <c r="Z24" s="14">
        <f t="shared" si="6"/>
        <v>0</v>
      </c>
      <c r="AA24" s="15"/>
      <c r="AB24" s="15"/>
      <c r="AC24" s="14">
        <f t="shared" si="7"/>
        <v>0</v>
      </c>
      <c r="AD24" s="15"/>
      <c r="AE24" s="15"/>
      <c r="AF24" s="15"/>
      <c r="AG24" s="14">
        <f t="shared" si="8"/>
        <v>0</v>
      </c>
      <c r="AH24" s="15"/>
      <c r="AI24" s="15"/>
      <c r="AJ24" s="14">
        <f t="shared" si="9"/>
        <v>0</v>
      </c>
      <c r="AK24" s="15"/>
      <c r="AL24" s="15"/>
      <c r="AM24" s="14">
        <f t="shared" si="10"/>
        <v>0</v>
      </c>
      <c r="AN24" s="15"/>
      <c r="AO24" s="15"/>
      <c r="AP24" s="14">
        <f t="shared" si="11"/>
        <v>0</v>
      </c>
      <c r="AQ24" s="15"/>
      <c r="AR24" s="15"/>
      <c r="AS24" s="14">
        <f t="shared" si="12"/>
        <v>0</v>
      </c>
      <c r="AT24" s="15"/>
      <c r="AU24" s="15"/>
      <c r="AV24" s="14">
        <f t="shared" si="13"/>
        <v>0</v>
      </c>
      <c r="AW24" s="14">
        <f t="shared" si="14"/>
        <v>0</v>
      </c>
      <c r="AX24" s="14">
        <f t="shared" si="14"/>
        <v>0</v>
      </c>
      <c r="AY24" s="16"/>
      <c r="AZ24" s="16"/>
      <c r="BA24" s="16"/>
      <c r="BB24" s="16"/>
      <c r="BC24" s="16"/>
      <c r="BD24" s="16"/>
      <c r="BE24" s="15"/>
      <c r="BF24" s="15"/>
      <c r="BG24" s="14">
        <f t="shared" si="15"/>
        <v>0</v>
      </c>
      <c r="BH24" s="15"/>
      <c r="BI24" s="15"/>
      <c r="BJ24" s="14">
        <f t="shared" si="16"/>
        <v>0</v>
      </c>
      <c r="BK24" s="15"/>
      <c r="BL24" s="15"/>
      <c r="BM24" s="14">
        <f t="shared" si="17"/>
        <v>0</v>
      </c>
      <c r="BN24" s="15"/>
      <c r="BO24" s="15"/>
      <c r="BP24" s="15"/>
      <c r="BQ24" s="15"/>
      <c r="BR24" s="15"/>
      <c r="BS24" s="15"/>
      <c r="BT24" s="15"/>
      <c r="BU24" s="14">
        <f t="shared" si="18"/>
        <v>0</v>
      </c>
      <c r="BV24" s="15"/>
      <c r="BW24" s="15"/>
      <c r="BX24" s="14">
        <f t="shared" si="19"/>
        <v>0</v>
      </c>
      <c r="BY24" s="15"/>
      <c r="BZ24" s="15"/>
      <c r="CA24" s="14">
        <f t="shared" si="20"/>
        <v>0</v>
      </c>
      <c r="CB24" s="15"/>
      <c r="CC24" s="15"/>
      <c r="CD24" s="7">
        <f t="shared" si="21"/>
        <v>483</v>
      </c>
      <c r="CE24" s="8">
        <f t="shared" si="22"/>
        <v>456</v>
      </c>
      <c r="CF24" s="9">
        <f t="shared" si="23"/>
        <v>27</v>
      </c>
    </row>
    <row r="25" spans="1:84" ht="47.25" x14ac:dyDescent="0.2">
      <c r="A25" s="6" t="s">
        <v>85</v>
      </c>
      <c r="B25" s="14">
        <f t="shared" si="0"/>
        <v>0</v>
      </c>
      <c r="C25" s="15"/>
      <c r="D25" s="15"/>
      <c r="E25" s="15"/>
      <c r="F25" s="15"/>
      <c r="G25" s="14">
        <f t="shared" si="1"/>
        <v>216</v>
      </c>
      <c r="H25" s="15">
        <v>0</v>
      </c>
      <c r="I25" s="15">
        <v>0</v>
      </c>
      <c r="J25" s="15">
        <v>0</v>
      </c>
      <c r="K25" s="15">
        <v>216</v>
      </c>
      <c r="L25" s="14">
        <f t="shared" si="2"/>
        <v>985</v>
      </c>
      <c r="M25" s="15">
        <v>0</v>
      </c>
      <c r="N25" s="15">
        <v>0</v>
      </c>
      <c r="O25" s="15">
        <v>0</v>
      </c>
      <c r="P25" s="15">
        <v>985</v>
      </c>
      <c r="Q25" s="14">
        <f t="shared" si="3"/>
        <v>0</v>
      </c>
      <c r="R25" s="15"/>
      <c r="S25" s="15"/>
      <c r="T25" s="14">
        <f t="shared" si="4"/>
        <v>0</v>
      </c>
      <c r="U25" s="15"/>
      <c r="V25" s="15"/>
      <c r="W25" s="14">
        <f t="shared" si="5"/>
        <v>0</v>
      </c>
      <c r="X25" s="15"/>
      <c r="Y25" s="15"/>
      <c r="Z25" s="14">
        <f t="shared" si="6"/>
        <v>0</v>
      </c>
      <c r="AA25" s="15"/>
      <c r="AB25" s="15"/>
      <c r="AC25" s="14">
        <f t="shared" si="7"/>
        <v>0</v>
      </c>
      <c r="AD25" s="15"/>
      <c r="AE25" s="15"/>
      <c r="AF25" s="15"/>
      <c r="AG25" s="14">
        <f t="shared" si="8"/>
        <v>0</v>
      </c>
      <c r="AH25" s="15"/>
      <c r="AI25" s="15"/>
      <c r="AJ25" s="14">
        <f t="shared" si="9"/>
        <v>0</v>
      </c>
      <c r="AK25" s="15"/>
      <c r="AL25" s="15"/>
      <c r="AM25" s="14">
        <f t="shared" si="10"/>
        <v>0</v>
      </c>
      <c r="AN25" s="15"/>
      <c r="AO25" s="15"/>
      <c r="AP25" s="14">
        <f t="shared" si="11"/>
        <v>0</v>
      </c>
      <c r="AQ25" s="15"/>
      <c r="AR25" s="15"/>
      <c r="AS25" s="14">
        <f t="shared" si="12"/>
        <v>0</v>
      </c>
      <c r="AT25" s="15"/>
      <c r="AU25" s="15"/>
      <c r="AV25" s="14">
        <f t="shared" si="13"/>
        <v>0</v>
      </c>
      <c r="AW25" s="14">
        <f t="shared" si="14"/>
        <v>0</v>
      </c>
      <c r="AX25" s="14">
        <f t="shared" si="14"/>
        <v>0</v>
      </c>
      <c r="AY25" s="16"/>
      <c r="AZ25" s="16"/>
      <c r="BA25" s="16"/>
      <c r="BB25" s="16"/>
      <c r="BC25" s="16"/>
      <c r="BD25" s="16"/>
      <c r="BE25" s="15"/>
      <c r="BF25" s="15"/>
      <c r="BG25" s="14">
        <f t="shared" si="15"/>
        <v>0</v>
      </c>
      <c r="BH25" s="15"/>
      <c r="BI25" s="15"/>
      <c r="BJ25" s="14">
        <f t="shared" si="16"/>
        <v>0</v>
      </c>
      <c r="BK25" s="15"/>
      <c r="BL25" s="15"/>
      <c r="BM25" s="14">
        <f t="shared" si="17"/>
        <v>114</v>
      </c>
      <c r="BN25" s="15">
        <v>64</v>
      </c>
      <c r="BO25" s="15"/>
      <c r="BP25" s="15"/>
      <c r="BQ25" s="15">
        <v>50</v>
      </c>
      <c r="BR25" s="15"/>
      <c r="BS25" s="15"/>
      <c r="BT25" s="15"/>
      <c r="BU25" s="14">
        <f t="shared" si="18"/>
        <v>0</v>
      </c>
      <c r="BV25" s="15"/>
      <c r="BW25" s="15"/>
      <c r="BX25" s="14">
        <f t="shared" si="19"/>
        <v>0</v>
      </c>
      <c r="BY25" s="15"/>
      <c r="BZ25" s="15"/>
      <c r="CA25" s="14">
        <f t="shared" si="20"/>
        <v>0</v>
      </c>
      <c r="CB25" s="15"/>
      <c r="CC25" s="15"/>
      <c r="CD25" s="7">
        <f t="shared" si="21"/>
        <v>1315</v>
      </c>
      <c r="CE25" s="8">
        <f t="shared" si="22"/>
        <v>1099</v>
      </c>
      <c r="CF25" s="9">
        <f t="shared" si="23"/>
        <v>216</v>
      </c>
    </row>
    <row r="26" spans="1:84" ht="47.25" x14ac:dyDescent="0.2">
      <c r="A26" s="6" t="s">
        <v>86</v>
      </c>
      <c r="B26" s="14">
        <f t="shared" si="0"/>
        <v>0</v>
      </c>
      <c r="C26" s="15"/>
      <c r="D26" s="15"/>
      <c r="E26" s="15"/>
      <c r="F26" s="15"/>
      <c r="G26" s="14">
        <f t="shared" si="1"/>
        <v>58</v>
      </c>
      <c r="H26" s="15">
        <v>0</v>
      </c>
      <c r="I26" s="15">
        <v>0</v>
      </c>
      <c r="J26" s="15">
        <v>0</v>
      </c>
      <c r="K26" s="15">
        <v>58</v>
      </c>
      <c r="L26" s="14">
        <f t="shared" si="2"/>
        <v>666</v>
      </c>
      <c r="M26" s="15">
        <v>0</v>
      </c>
      <c r="N26" s="15">
        <v>0</v>
      </c>
      <c r="O26" s="15">
        <v>0</v>
      </c>
      <c r="P26" s="15">
        <v>666</v>
      </c>
      <c r="Q26" s="14">
        <f t="shared" si="3"/>
        <v>0</v>
      </c>
      <c r="R26" s="15"/>
      <c r="S26" s="15"/>
      <c r="T26" s="14">
        <f t="shared" si="4"/>
        <v>0</v>
      </c>
      <c r="U26" s="15"/>
      <c r="V26" s="15"/>
      <c r="W26" s="14">
        <f t="shared" si="5"/>
        <v>0</v>
      </c>
      <c r="X26" s="15"/>
      <c r="Y26" s="15"/>
      <c r="Z26" s="14">
        <f t="shared" si="6"/>
        <v>0</v>
      </c>
      <c r="AA26" s="15"/>
      <c r="AB26" s="15"/>
      <c r="AC26" s="14">
        <f t="shared" si="7"/>
        <v>0</v>
      </c>
      <c r="AD26" s="15"/>
      <c r="AE26" s="15"/>
      <c r="AF26" s="15"/>
      <c r="AG26" s="14">
        <f t="shared" si="8"/>
        <v>0</v>
      </c>
      <c r="AH26" s="15"/>
      <c r="AI26" s="15"/>
      <c r="AJ26" s="14">
        <f t="shared" si="9"/>
        <v>0</v>
      </c>
      <c r="AK26" s="15"/>
      <c r="AL26" s="15"/>
      <c r="AM26" s="14">
        <f t="shared" si="10"/>
        <v>0</v>
      </c>
      <c r="AN26" s="15"/>
      <c r="AO26" s="15"/>
      <c r="AP26" s="14">
        <f t="shared" si="11"/>
        <v>0</v>
      </c>
      <c r="AQ26" s="15"/>
      <c r="AR26" s="15"/>
      <c r="AS26" s="14">
        <f t="shared" si="12"/>
        <v>0</v>
      </c>
      <c r="AT26" s="15"/>
      <c r="AU26" s="15"/>
      <c r="AV26" s="14">
        <f t="shared" si="13"/>
        <v>0</v>
      </c>
      <c r="AW26" s="14">
        <f t="shared" si="14"/>
        <v>0</v>
      </c>
      <c r="AX26" s="14">
        <f t="shared" si="14"/>
        <v>0</v>
      </c>
      <c r="AY26" s="16"/>
      <c r="AZ26" s="16"/>
      <c r="BA26" s="16"/>
      <c r="BB26" s="16"/>
      <c r="BC26" s="16"/>
      <c r="BD26" s="16"/>
      <c r="BE26" s="15"/>
      <c r="BF26" s="15"/>
      <c r="BG26" s="14">
        <f t="shared" si="15"/>
        <v>0</v>
      </c>
      <c r="BH26" s="15"/>
      <c r="BI26" s="15"/>
      <c r="BJ26" s="14">
        <f t="shared" si="16"/>
        <v>0</v>
      </c>
      <c r="BK26" s="15"/>
      <c r="BL26" s="15"/>
      <c r="BM26" s="14">
        <f t="shared" si="17"/>
        <v>113</v>
      </c>
      <c r="BN26" s="15">
        <v>82</v>
      </c>
      <c r="BO26" s="15">
        <v>0</v>
      </c>
      <c r="BP26" s="15">
        <v>31</v>
      </c>
      <c r="BQ26" s="15">
        <v>0</v>
      </c>
      <c r="BR26" s="15">
        <v>0</v>
      </c>
      <c r="BS26" s="15"/>
      <c r="BT26" s="15"/>
      <c r="BU26" s="14">
        <f t="shared" si="18"/>
        <v>0</v>
      </c>
      <c r="BV26" s="15"/>
      <c r="BW26" s="15"/>
      <c r="BX26" s="14">
        <f t="shared" si="19"/>
        <v>0</v>
      </c>
      <c r="BY26" s="15"/>
      <c r="BZ26" s="15"/>
      <c r="CA26" s="14">
        <f t="shared" si="20"/>
        <v>0</v>
      </c>
      <c r="CB26" s="15"/>
      <c r="CC26" s="15"/>
      <c r="CD26" s="7">
        <f t="shared" si="21"/>
        <v>837</v>
      </c>
      <c r="CE26" s="8">
        <f t="shared" si="22"/>
        <v>779</v>
      </c>
      <c r="CF26" s="9">
        <f t="shared" si="23"/>
        <v>58</v>
      </c>
    </row>
    <row r="27" spans="1:84" ht="47.25" x14ac:dyDescent="0.2">
      <c r="A27" s="6" t="s">
        <v>87</v>
      </c>
      <c r="B27" s="14">
        <f t="shared" si="0"/>
        <v>0</v>
      </c>
      <c r="C27" s="15"/>
      <c r="D27" s="15"/>
      <c r="E27" s="15"/>
      <c r="F27" s="15"/>
      <c r="G27" s="14">
        <f t="shared" si="1"/>
        <v>118</v>
      </c>
      <c r="H27" s="15">
        <v>0</v>
      </c>
      <c r="I27" s="15">
        <v>0</v>
      </c>
      <c r="J27" s="15">
        <v>0</v>
      </c>
      <c r="K27" s="15">
        <v>118</v>
      </c>
      <c r="L27" s="14">
        <f t="shared" si="2"/>
        <v>576</v>
      </c>
      <c r="M27" s="15">
        <v>0</v>
      </c>
      <c r="N27" s="15">
        <v>0</v>
      </c>
      <c r="O27" s="15">
        <v>0</v>
      </c>
      <c r="P27" s="15">
        <v>576</v>
      </c>
      <c r="Q27" s="14">
        <f t="shared" si="3"/>
        <v>0</v>
      </c>
      <c r="R27" s="15"/>
      <c r="S27" s="15"/>
      <c r="T27" s="14">
        <f t="shared" si="4"/>
        <v>0</v>
      </c>
      <c r="U27" s="15"/>
      <c r="V27" s="15"/>
      <c r="W27" s="14">
        <f t="shared" si="5"/>
        <v>0</v>
      </c>
      <c r="X27" s="15"/>
      <c r="Y27" s="15"/>
      <c r="Z27" s="14">
        <f t="shared" si="6"/>
        <v>0</v>
      </c>
      <c r="AA27" s="15"/>
      <c r="AB27" s="15"/>
      <c r="AC27" s="14">
        <f t="shared" si="7"/>
        <v>0</v>
      </c>
      <c r="AD27" s="15"/>
      <c r="AE27" s="15"/>
      <c r="AF27" s="15"/>
      <c r="AG27" s="14">
        <f t="shared" si="8"/>
        <v>0</v>
      </c>
      <c r="AH27" s="15"/>
      <c r="AI27" s="15"/>
      <c r="AJ27" s="14">
        <f t="shared" si="9"/>
        <v>0</v>
      </c>
      <c r="AK27" s="15"/>
      <c r="AL27" s="15"/>
      <c r="AM27" s="14">
        <f t="shared" si="10"/>
        <v>0</v>
      </c>
      <c r="AN27" s="15"/>
      <c r="AO27" s="15"/>
      <c r="AP27" s="14">
        <f t="shared" si="11"/>
        <v>0</v>
      </c>
      <c r="AQ27" s="15"/>
      <c r="AR27" s="15"/>
      <c r="AS27" s="14">
        <f t="shared" si="12"/>
        <v>0</v>
      </c>
      <c r="AT27" s="15"/>
      <c r="AU27" s="15"/>
      <c r="AV27" s="14">
        <f t="shared" si="13"/>
        <v>0</v>
      </c>
      <c r="AW27" s="14">
        <f t="shared" si="14"/>
        <v>0</v>
      </c>
      <c r="AX27" s="14">
        <f t="shared" si="14"/>
        <v>0</v>
      </c>
      <c r="AY27" s="16"/>
      <c r="AZ27" s="16"/>
      <c r="BA27" s="16"/>
      <c r="BB27" s="16"/>
      <c r="BC27" s="16"/>
      <c r="BD27" s="16"/>
      <c r="BE27" s="15"/>
      <c r="BF27" s="15"/>
      <c r="BG27" s="14">
        <f t="shared" si="15"/>
        <v>0</v>
      </c>
      <c r="BH27" s="15"/>
      <c r="BI27" s="15"/>
      <c r="BJ27" s="14">
        <f t="shared" si="16"/>
        <v>0</v>
      </c>
      <c r="BK27" s="15"/>
      <c r="BL27" s="15"/>
      <c r="BM27" s="14">
        <f t="shared" si="17"/>
        <v>184</v>
      </c>
      <c r="BN27" s="15">
        <v>90</v>
      </c>
      <c r="BO27" s="15">
        <v>0</v>
      </c>
      <c r="BP27" s="15">
        <v>60</v>
      </c>
      <c r="BQ27" s="15">
        <v>34</v>
      </c>
      <c r="BR27" s="15"/>
      <c r="BS27" s="15"/>
      <c r="BT27" s="15"/>
      <c r="BU27" s="14">
        <f t="shared" si="18"/>
        <v>0</v>
      </c>
      <c r="BV27" s="15"/>
      <c r="BW27" s="15"/>
      <c r="BX27" s="14">
        <f t="shared" si="19"/>
        <v>0</v>
      </c>
      <c r="BY27" s="15"/>
      <c r="BZ27" s="15"/>
      <c r="CA27" s="14">
        <f t="shared" si="20"/>
        <v>0</v>
      </c>
      <c r="CB27" s="15"/>
      <c r="CC27" s="15"/>
      <c r="CD27" s="7">
        <f t="shared" si="21"/>
        <v>878</v>
      </c>
      <c r="CE27" s="8">
        <f t="shared" si="22"/>
        <v>760</v>
      </c>
      <c r="CF27" s="9">
        <f t="shared" si="23"/>
        <v>118</v>
      </c>
    </row>
    <row r="28" spans="1:84" ht="47.25" x14ac:dyDescent="0.2">
      <c r="A28" s="6" t="s">
        <v>88</v>
      </c>
      <c r="B28" s="14">
        <f t="shared" si="0"/>
        <v>0</v>
      </c>
      <c r="C28" s="15"/>
      <c r="D28" s="15"/>
      <c r="E28" s="15"/>
      <c r="F28" s="15"/>
      <c r="G28" s="14">
        <f t="shared" si="1"/>
        <v>0</v>
      </c>
      <c r="H28" s="15"/>
      <c r="I28" s="15"/>
      <c r="J28" s="15"/>
      <c r="K28" s="15"/>
      <c r="L28" s="14">
        <f t="shared" si="2"/>
        <v>354</v>
      </c>
      <c r="M28" s="15">
        <v>0</v>
      </c>
      <c r="N28" s="15">
        <v>0</v>
      </c>
      <c r="O28" s="15">
        <v>0</v>
      </c>
      <c r="P28" s="15">
        <v>354</v>
      </c>
      <c r="Q28" s="14">
        <f t="shared" si="3"/>
        <v>0</v>
      </c>
      <c r="R28" s="15"/>
      <c r="S28" s="15"/>
      <c r="T28" s="14">
        <f t="shared" si="4"/>
        <v>0</v>
      </c>
      <c r="U28" s="15"/>
      <c r="V28" s="15"/>
      <c r="W28" s="14">
        <f t="shared" si="5"/>
        <v>0</v>
      </c>
      <c r="X28" s="15"/>
      <c r="Y28" s="15"/>
      <c r="Z28" s="14">
        <f t="shared" si="6"/>
        <v>0</v>
      </c>
      <c r="AA28" s="15"/>
      <c r="AB28" s="15"/>
      <c r="AC28" s="14">
        <f t="shared" si="7"/>
        <v>0</v>
      </c>
      <c r="AD28" s="15"/>
      <c r="AE28" s="15"/>
      <c r="AF28" s="15"/>
      <c r="AG28" s="14">
        <f t="shared" si="8"/>
        <v>0</v>
      </c>
      <c r="AH28" s="15"/>
      <c r="AI28" s="15"/>
      <c r="AJ28" s="14">
        <f t="shared" si="9"/>
        <v>0</v>
      </c>
      <c r="AK28" s="15"/>
      <c r="AL28" s="15"/>
      <c r="AM28" s="14">
        <f t="shared" si="10"/>
        <v>0</v>
      </c>
      <c r="AN28" s="15"/>
      <c r="AO28" s="15"/>
      <c r="AP28" s="14">
        <f t="shared" si="11"/>
        <v>0</v>
      </c>
      <c r="AQ28" s="15"/>
      <c r="AR28" s="15"/>
      <c r="AS28" s="14">
        <f t="shared" si="12"/>
        <v>0</v>
      </c>
      <c r="AT28" s="15"/>
      <c r="AU28" s="15"/>
      <c r="AV28" s="14">
        <f t="shared" si="13"/>
        <v>0</v>
      </c>
      <c r="AW28" s="14">
        <f t="shared" si="14"/>
        <v>0</v>
      </c>
      <c r="AX28" s="14">
        <f t="shared" si="14"/>
        <v>0</v>
      </c>
      <c r="AY28" s="16"/>
      <c r="AZ28" s="16"/>
      <c r="BA28" s="16"/>
      <c r="BB28" s="16"/>
      <c r="BC28" s="16"/>
      <c r="BD28" s="16"/>
      <c r="BE28" s="15"/>
      <c r="BF28" s="15"/>
      <c r="BG28" s="14">
        <f t="shared" si="15"/>
        <v>0</v>
      </c>
      <c r="BH28" s="15"/>
      <c r="BI28" s="15"/>
      <c r="BJ28" s="14">
        <f t="shared" si="16"/>
        <v>0</v>
      </c>
      <c r="BK28" s="15"/>
      <c r="BL28" s="15"/>
      <c r="BM28" s="14">
        <f t="shared" si="17"/>
        <v>0</v>
      </c>
      <c r="BN28" s="15"/>
      <c r="BO28" s="15"/>
      <c r="BP28" s="15"/>
      <c r="BQ28" s="15"/>
      <c r="BR28" s="15"/>
      <c r="BS28" s="15"/>
      <c r="BT28" s="15"/>
      <c r="BU28" s="14">
        <f t="shared" si="18"/>
        <v>0</v>
      </c>
      <c r="BV28" s="15"/>
      <c r="BW28" s="15"/>
      <c r="BX28" s="14">
        <f t="shared" si="19"/>
        <v>0</v>
      </c>
      <c r="BY28" s="15"/>
      <c r="BZ28" s="15"/>
      <c r="CA28" s="14">
        <f t="shared" si="20"/>
        <v>0</v>
      </c>
      <c r="CB28" s="15"/>
      <c r="CC28" s="15"/>
      <c r="CD28" s="7">
        <f t="shared" si="21"/>
        <v>354</v>
      </c>
      <c r="CE28" s="8">
        <f t="shared" si="22"/>
        <v>354</v>
      </c>
      <c r="CF28" s="9">
        <f t="shared" si="23"/>
        <v>0</v>
      </c>
    </row>
    <row r="29" spans="1:84" ht="47.25" x14ac:dyDescent="0.2">
      <c r="A29" s="6" t="s">
        <v>89</v>
      </c>
      <c r="B29" s="14">
        <f t="shared" si="0"/>
        <v>0</v>
      </c>
      <c r="C29" s="15"/>
      <c r="D29" s="15"/>
      <c r="E29" s="15"/>
      <c r="F29" s="15"/>
      <c r="G29" s="14">
        <f t="shared" si="1"/>
        <v>126</v>
      </c>
      <c r="H29" s="15">
        <v>0</v>
      </c>
      <c r="I29" s="15">
        <v>0</v>
      </c>
      <c r="J29" s="15">
        <v>0</v>
      </c>
      <c r="K29" s="15">
        <v>126</v>
      </c>
      <c r="L29" s="14">
        <f t="shared" si="2"/>
        <v>806</v>
      </c>
      <c r="M29" s="15">
        <v>0</v>
      </c>
      <c r="N29" s="15">
        <v>0</v>
      </c>
      <c r="O29" s="15">
        <v>0</v>
      </c>
      <c r="P29" s="15">
        <v>806</v>
      </c>
      <c r="Q29" s="14">
        <f t="shared" si="3"/>
        <v>0</v>
      </c>
      <c r="R29" s="15"/>
      <c r="S29" s="15"/>
      <c r="T29" s="14">
        <f t="shared" si="4"/>
        <v>0</v>
      </c>
      <c r="U29" s="15"/>
      <c r="V29" s="15"/>
      <c r="W29" s="14">
        <f t="shared" si="5"/>
        <v>0</v>
      </c>
      <c r="X29" s="15"/>
      <c r="Y29" s="15"/>
      <c r="Z29" s="14">
        <f t="shared" si="6"/>
        <v>0</v>
      </c>
      <c r="AA29" s="15"/>
      <c r="AB29" s="15"/>
      <c r="AC29" s="14">
        <f t="shared" si="7"/>
        <v>0</v>
      </c>
      <c r="AD29" s="15"/>
      <c r="AE29" s="15"/>
      <c r="AF29" s="15"/>
      <c r="AG29" s="14">
        <f t="shared" si="8"/>
        <v>0</v>
      </c>
      <c r="AH29" s="15"/>
      <c r="AI29" s="15"/>
      <c r="AJ29" s="14">
        <f t="shared" si="9"/>
        <v>0</v>
      </c>
      <c r="AK29" s="15"/>
      <c r="AL29" s="15"/>
      <c r="AM29" s="14">
        <f t="shared" si="10"/>
        <v>0</v>
      </c>
      <c r="AN29" s="15"/>
      <c r="AO29" s="15"/>
      <c r="AP29" s="14">
        <f t="shared" si="11"/>
        <v>0</v>
      </c>
      <c r="AQ29" s="15"/>
      <c r="AR29" s="15"/>
      <c r="AS29" s="14">
        <f t="shared" si="12"/>
        <v>0</v>
      </c>
      <c r="AT29" s="15"/>
      <c r="AU29" s="15"/>
      <c r="AV29" s="14">
        <f t="shared" si="13"/>
        <v>0</v>
      </c>
      <c r="AW29" s="14">
        <f t="shared" si="14"/>
        <v>0</v>
      </c>
      <c r="AX29" s="14">
        <f t="shared" si="14"/>
        <v>0</v>
      </c>
      <c r="AY29" s="16"/>
      <c r="AZ29" s="16"/>
      <c r="BA29" s="16"/>
      <c r="BB29" s="16"/>
      <c r="BC29" s="16"/>
      <c r="BD29" s="16"/>
      <c r="BE29" s="15"/>
      <c r="BF29" s="15"/>
      <c r="BG29" s="14">
        <f t="shared" si="15"/>
        <v>0</v>
      </c>
      <c r="BH29" s="15"/>
      <c r="BI29" s="15"/>
      <c r="BJ29" s="14">
        <f t="shared" si="16"/>
        <v>0</v>
      </c>
      <c r="BK29" s="15"/>
      <c r="BL29" s="15"/>
      <c r="BM29" s="14">
        <f t="shared" si="17"/>
        <v>100</v>
      </c>
      <c r="BN29" s="15">
        <v>64</v>
      </c>
      <c r="BO29" s="15">
        <v>0</v>
      </c>
      <c r="BP29" s="15">
        <v>18</v>
      </c>
      <c r="BQ29" s="15">
        <v>18</v>
      </c>
      <c r="BR29" s="15"/>
      <c r="BS29" s="15"/>
      <c r="BT29" s="15"/>
      <c r="BU29" s="14">
        <f t="shared" si="18"/>
        <v>0</v>
      </c>
      <c r="BV29" s="15"/>
      <c r="BW29" s="15"/>
      <c r="BX29" s="14">
        <f t="shared" si="19"/>
        <v>0</v>
      </c>
      <c r="BY29" s="15"/>
      <c r="BZ29" s="15"/>
      <c r="CA29" s="14">
        <f t="shared" si="20"/>
        <v>0</v>
      </c>
      <c r="CB29" s="15"/>
      <c r="CC29" s="15"/>
      <c r="CD29" s="7">
        <f t="shared" si="21"/>
        <v>1032</v>
      </c>
      <c r="CE29" s="8">
        <f t="shared" si="22"/>
        <v>906</v>
      </c>
      <c r="CF29" s="9">
        <f t="shared" si="23"/>
        <v>126</v>
      </c>
    </row>
    <row r="30" spans="1:84" ht="47.25" x14ac:dyDescent="0.2">
      <c r="A30" s="6" t="s">
        <v>90</v>
      </c>
      <c r="B30" s="14">
        <f t="shared" si="0"/>
        <v>0</v>
      </c>
      <c r="C30" s="15"/>
      <c r="D30" s="15"/>
      <c r="E30" s="15"/>
      <c r="F30" s="15"/>
      <c r="G30" s="14">
        <f t="shared" si="1"/>
        <v>100</v>
      </c>
      <c r="H30" s="15">
        <v>0</v>
      </c>
      <c r="I30" s="15">
        <v>0</v>
      </c>
      <c r="J30" s="15">
        <v>0</v>
      </c>
      <c r="K30" s="15">
        <v>100</v>
      </c>
      <c r="L30" s="14">
        <f t="shared" si="2"/>
        <v>864</v>
      </c>
      <c r="M30" s="15">
        <v>0</v>
      </c>
      <c r="N30" s="15">
        <v>0</v>
      </c>
      <c r="O30" s="15">
        <v>0</v>
      </c>
      <c r="P30" s="15">
        <v>864</v>
      </c>
      <c r="Q30" s="14">
        <f t="shared" si="3"/>
        <v>0</v>
      </c>
      <c r="R30" s="15"/>
      <c r="S30" s="15"/>
      <c r="T30" s="14">
        <f t="shared" si="4"/>
        <v>0</v>
      </c>
      <c r="U30" s="15"/>
      <c r="V30" s="15"/>
      <c r="W30" s="14">
        <f t="shared" si="5"/>
        <v>0</v>
      </c>
      <c r="X30" s="15"/>
      <c r="Y30" s="15"/>
      <c r="Z30" s="14">
        <f t="shared" si="6"/>
        <v>0</v>
      </c>
      <c r="AA30" s="15"/>
      <c r="AB30" s="15"/>
      <c r="AC30" s="14">
        <f t="shared" si="7"/>
        <v>0</v>
      </c>
      <c r="AD30" s="15"/>
      <c r="AE30" s="15"/>
      <c r="AF30" s="15"/>
      <c r="AG30" s="14">
        <f t="shared" si="8"/>
        <v>0</v>
      </c>
      <c r="AH30" s="15"/>
      <c r="AI30" s="15"/>
      <c r="AJ30" s="14">
        <f t="shared" si="9"/>
        <v>0</v>
      </c>
      <c r="AK30" s="15"/>
      <c r="AL30" s="15"/>
      <c r="AM30" s="14">
        <f t="shared" si="10"/>
        <v>0</v>
      </c>
      <c r="AN30" s="15"/>
      <c r="AO30" s="15"/>
      <c r="AP30" s="14">
        <f t="shared" si="11"/>
        <v>0</v>
      </c>
      <c r="AQ30" s="15"/>
      <c r="AR30" s="15"/>
      <c r="AS30" s="14">
        <f t="shared" si="12"/>
        <v>0</v>
      </c>
      <c r="AT30" s="15"/>
      <c r="AU30" s="15"/>
      <c r="AV30" s="14">
        <f t="shared" si="13"/>
        <v>0</v>
      </c>
      <c r="AW30" s="14">
        <f t="shared" si="14"/>
        <v>0</v>
      </c>
      <c r="AX30" s="14">
        <f t="shared" si="14"/>
        <v>0</v>
      </c>
      <c r="AY30" s="16"/>
      <c r="AZ30" s="16"/>
      <c r="BA30" s="16"/>
      <c r="BB30" s="16"/>
      <c r="BC30" s="16"/>
      <c r="BD30" s="16"/>
      <c r="BE30" s="15"/>
      <c r="BF30" s="15"/>
      <c r="BG30" s="14">
        <f t="shared" si="15"/>
        <v>0</v>
      </c>
      <c r="BH30" s="15"/>
      <c r="BI30" s="15"/>
      <c r="BJ30" s="14">
        <f t="shared" si="16"/>
        <v>0</v>
      </c>
      <c r="BK30" s="15"/>
      <c r="BL30" s="15"/>
      <c r="BM30" s="14">
        <f t="shared" si="17"/>
        <v>127</v>
      </c>
      <c r="BN30" s="15">
        <v>127</v>
      </c>
      <c r="BO30" s="15"/>
      <c r="BP30" s="15"/>
      <c r="BQ30" s="15"/>
      <c r="BR30" s="15"/>
      <c r="BS30" s="15"/>
      <c r="BT30" s="15"/>
      <c r="BU30" s="14">
        <f t="shared" si="18"/>
        <v>0</v>
      </c>
      <c r="BV30" s="15"/>
      <c r="BW30" s="15"/>
      <c r="BX30" s="14">
        <f t="shared" si="19"/>
        <v>0</v>
      </c>
      <c r="BY30" s="15"/>
      <c r="BZ30" s="15"/>
      <c r="CA30" s="14">
        <f t="shared" si="20"/>
        <v>0</v>
      </c>
      <c r="CB30" s="15"/>
      <c r="CC30" s="15"/>
      <c r="CD30" s="7">
        <f t="shared" si="21"/>
        <v>1091</v>
      </c>
      <c r="CE30" s="8">
        <f t="shared" si="22"/>
        <v>991</v>
      </c>
      <c r="CF30" s="9">
        <f t="shared" si="23"/>
        <v>100</v>
      </c>
    </row>
    <row r="31" spans="1:84" ht="47.25" x14ac:dyDescent="0.2">
      <c r="A31" s="6" t="s">
        <v>91</v>
      </c>
      <c r="B31" s="14">
        <f t="shared" si="0"/>
        <v>0</v>
      </c>
      <c r="C31" s="15"/>
      <c r="D31" s="15"/>
      <c r="E31" s="15"/>
      <c r="F31" s="15"/>
      <c r="G31" s="14">
        <f t="shared" si="1"/>
        <v>0</v>
      </c>
      <c r="H31" s="15"/>
      <c r="I31" s="15"/>
      <c r="J31" s="15"/>
      <c r="K31" s="15"/>
      <c r="L31" s="14">
        <f t="shared" si="2"/>
        <v>905</v>
      </c>
      <c r="M31" s="15">
        <v>0</v>
      </c>
      <c r="N31" s="15">
        <v>0</v>
      </c>
      <c r="O31" s="15">
        <v>0</v>
      </c>
      <c r="P31" s="15">
        <v>905</v>
      </c>
      <c r="Q31" s="14">
        <f t="shared" si="3"/>
        <v>0</v>
      </c>
      <c r="R31" s="15"/>
      <c r="S31" s="15"/>
      <c r="T31" s="14">
        <f t="shared" si="4"/>
        <v>0</v>
      </c>
      <c r="U31" s="15"/>
      <c r="V31" s="15"/>
      <c r="W31" s="14">
        <f t="shared" si="5"/>
        <v>0</v>
      </c>
      <c r="X31" s="15"/>
      <c r="Y31" s="15"/>
      <c r="Z31" s="14">
        <f t="shared" si="6"/>
        <v>0</v>
      </c>
      <c r="AA31" s="15"/>
      <c r="AB31" s="15"/>
      <c r="AC31" s="14">
        <f t="shared" si="7"/>
        <v>0</v>
      </c>
      <c r="AD31" s="15"/>
      <c r="AE31" s="15"/>
      <c r="AF31" s="15"/>
      <c r="AG31" s="14">
        <f t="shared" si="8"/>
        <v>0</v>
      </c>
      <c r="AH31" s="15"/>
      <c r="AI31" s="15"/>
      <c r="AJ31" s="14">
        <f t="shared" si="9"/>
        <v>0</v>
      </c>
      <c r="AK31" s="15"/>
      <c r="AL31" s="15"/>
      <c r="AM31" s="14">
        <f t="shared" si="10"/>
        <v>0</v>
      </c>
      <c r="AN31" s="15"/>
      <c r="AO31" s="15"/>
      <c r="AP31" s="14">
        <f t="shared" si="11"/>
        <v>0</v>
      </c>
      <c r="AQ31" s="15"/>
      <c r="AR31" s="15"/>
      <c r="AS31" s="14">
        <f t="shared" si="12"/>
        <v>0</v>
      </c>
      <c r="AT31" s="15"/>
      <c r="AU31" s="15"/>
      <c r="AV31" s="14">
        <f t="shared" si="13"/>
        <v>0</v>
      </c>
      <c r="AW31" s="14">
        <f t="shared" si="14"/>
        <v>0</v>
      </c>
      <c r="AX31" s="14">
        <f t="shared" si="14"/>
        <v>0</v>
      </c>
      <c r="AY31" s="16"/>
      <c r="AZ31" s="16"/>
      <c r="BA31" s="16"/>
      <c r="BB31" s="16"/>
      <c r="BC31" s="16"/>
      <c r="BD31" s="16"/>
      <c r="BE31" s="15"/>
      <c r="BF31" s="15"/>
      <c r="BG31" s="14">
        <f t="shared" si="15"/>
        <v>0</v>
      </c>
      <c r="BH31" s="15"/>
      <c r="BI31" s="15"/>
      <c r="BJ31" s="14">
        <f t="shared" si="16"/>
        <v>0</v>
      </c>
      <c r="BK31" s="15"/>
      <c r="BL31" s="15"/>
      <c r="BM31" s="14">
        <f t="shared" si="17"/>
        <v>69</v>
      </c>
      <c r="BN31" s="15">
        <v>44</v>
      </c>
      <c r="BO31" s="15">
        <v>0</v>
      </c>
      <c r="BP31" s="15">
        <v>25</v>
      </c>
      <c r="BQ31" s="15"/>
      <c r="BR31" s="15"/>
      <c r="BS31" s="15"/>
      <c r="BT31" s="15"/>
      <c r="BU31" s="14">
        <f t="shared" si="18"/>
        <v>0</v>
      </c>
      <c r="BV31" s="15"/>
      <c r="BW31" s="15"/>
      <c r="BX31" s="14">
        <f t="shared" si="19"/>
        <v>0</v>
      </c>
      <c r="BY31" s="15"/>
      <c r="BZ31" s="15"/>
      <c r="CA31" s="14">
        <f t="shared" si="20"/>
        <v>0</v>
      </c>
      <c r="CB31" s="15"/>
      <c r="CC31" s="15"/>
      <c r="CD31" s="7">
        <f t="shared" si="21"/>
        <v>974</v>
      </c>
      <c r="CE31" s="8">
        <f t="shared" si="22"/>
        <v>974</v>
      </c>
      <c r="CF31" s="9">
        <f t="shared" si="23"/>
        <v>0</v>
      </c>
    </row>
    <row r="32" spans="1:84" ht="47.25" x14ac:dyDescent="0.2">
      <c r="A32" s="6" t="s">
        <v>92</v>
      </c>
      <c r="B32" s="14">
        <f t="shared" si="0"/>
        <v>0</v>
      </c>
      <c r="C32" s="15"/>
      <c r="D32" s="15"/>
      <c r="E32" s="15"/>
      <c r="F32" s="15"/>
      <c r="G32" s="14">
        <f t="shared" si="1"/>
        <v>125</v>
      </c>
      <c r="H32" s="15">
        <v>0</v>
      </c>
      <c r="I32" s="15">
        <v>0</v>
      </c>
      <c r="J32" s="15">
        <v>0</v>
      </c>
      <c r="K32" s="15">
        <v>125</v>
      </c>
      <c r="L32" s="14">
        <f t="shared" si="2"/>
        <v>800</v>
      </c>
      <c r="M32" s="15">
        <v>0</v>
      </c>
      <c r="N32" s="15">
        <v>0</v>
      </c>
      <c r="O32" s="15">
        <v>0</v>
      </c>
      <c r="P32" s="15">
        <v>800</v>
      </c>
      <c r="Q32" s="14">
        <f t="shared" si="3"/>
        <v>0</v>
      </c>
      <c r="R32" s="15"/>
      <c r="S32" s="15"/>
      <c r="T32" s="14">
        <f t="shared" si="4"/>
        <v>0</v>
      </c>
      <c r="U32" s="15"/>
      <c r="V32" s="15"/>
      <c r="W32" s="14">
        <f t="shared" si="5"/>
        <v>0</v>
      </c>
      <c r="X32" s="15"/>
      <c r="Y32" s="15"/>
      <c r="Z32" s="14">
        <f t="shared" si="6"/>
        <v>0</v>
      </c>
      <c r="AA32" s="15"/>
      <c r="AB32" s="15"/>
      <c r="AC32" s="14">
        <f t="shared" si="7"/>
        <v>0</v>
      </c>
      <c r="AD32" s="15"/>
      <c r="AE32" s="15"/>
      <c r="AF32" s="15"/>
      <c r="AG32" s="14">
        <f t="shared" si="8"/>
        <v>0</v>
      </c>
      <c r="AH32" s="15"/>
      <c r="AI32" s="15"/>
      <c r="AJ32" s="14">
        <f t="shared" si="9"/>
        <v>0</v>
      </c>
      <c r="AK32" s="15"/>
      <c r="AL32" s="15"/>
      <c r="AM32" s="14">
        <f t="shared" si="10"/>
        <v>0</v>
      </c>
      <c r="AN32" s="15"/>
      <c r="AO32" s="15"/>
      <c r="AP32" s="14">
        <f t="shared" si="11"/>
        <v>0</v>
      </c>
      <c r="AQ32" s="15"/>
      <c r="AR32" s="15"/>
      <c r="AS32" s="14">
        <f t="shared" si="12"/>
        <v>0</v>
      </c>
      <c r="AT32" s="15"/>
      <c r="AU32" s="15"/>
      <c r="AV32" s="14">
        <f t="shared" si="13"/>
        <v>0</v>
      </c>
      <c r="AW32" s="14">
        <f t="shared" si="14"/>
        <v>0</v>
      </c>
      <c r="AX32" s="14">
        <f t="shared" si="14"/>
        <v>0</v>
      </c>
      <c r="AY32" s="16"/>
      <c r="AZ32" s="16"/>
      <c r="BA32" s="16"/>
      <c r="BB32" s="16"/>
      <c r="BC32" s="16"/>
      <c r="BD32" s="16"/>
      <c r="BE32" s="15"/>
      <c r="BF32" s="15"/>
      <c r="BG32" s="14">
        <f t="shared" si="15"/>
        <v>0</v>
      </c>
      <c r="BH32" s="15"/>
      <c r="BI32" s="15"/>
      <c r="BJ32" s="14">
        <f t="shared" si="16"/>
        <v>0</v>
      </c>
      <c r="BK32" s="15"/>
      <c r="BL32" s="15"/>
      <c r="BM32" s="14">
        <f t="shared" si="17"/>
        <v>113</v>
      </c>
      <c r="BN32" s="15">
        <v>46</v>
      </c>
      <c r="BO32" s="15">
        <v>0</v>
      </c>
      <c r="BP32" s="15">
        <v>33</v>
      </c>
      <c r="BQ32" s="15">
        <v>34</v>
      </c>
      <c r="BR32" s="15">
        <v>0</v>
      </c>
      <c r="BS32" s="15"/>
      <c r="BT32" s="15"/>
      <c r="BU32" s="14">
        <f t="shared" si="18"/>
        <v>0</v>
      </c>
      <c r="BV32" s="15"/>
      <c r="BW32" s="15"/>
      <c r="BX32" s="14">
        <f t="shared" si="19"/>
        <v>0</v>
      </c>
      <c r="BY32" s="15"/>
      <c r="BZ32" s="15"/>
      <c r="CA32" s="14">
        <f t="shared" si="20"/>
        <v>0</v>
      </c>
      <c r="CB32" s="15"/>
      <c r="CC32" s="15"/>
      <c r="CD32" s="7">
        <f t="shared" si="21"/>
        <v>1038</v>
      </c>
      <c r="CE32" s="8">
        <f t="shared" si="22"/>
        <v>913</v>
      </c>
      <c r="CF32" s="9">
        <f t="shared" si="23"/>
        <v>125</v>
      </c>
    </row>
    <row r="33" spans="1:84" ht="31.5" x14ac:dyDescent="0.2">
      <c r="A33" s="6" t="s">
        <v>93</v>
      </c>
      <c r="B33" s="14">
        <f t="shared" si="0"/>
        <v>0</v>
      </c>
      <c r="C33" s="15"/>
      <c r="D33" s="15"/>
      <c r="E33" s="15"/>
      <c r="F33" s="15"/>
      <c r="G33" s="14">
        <f t="shared" si="1"/>
        <v>140</v>
      </c>
      <c r="H33" s="15">
        <v>0</v>
      </c>
      <c r="I33" s="15">
        <v>0</v>
      </c>
      <c r="J33" s="15">
        <v>0</v>
      </c>
      <c r="K33" s="15">
        <v>140</v>
      </c>
      <c r="L33" s="14">
        <f t="shared" si="2"/>
        <v>188</v>
      </c>
      <c r="M33" s="15">
        <v>0</v>
      </c>
      <c r="N33" s="15">
        <v>0</v>
      </c>
      <c r="O33" s="15">
        <v>0</v>
      </c>
      <c r="P33" s="15">
        <v>188</v>
      </c>
      <c r="Q33" s="14">
        <f t="shared" si="3"/>
        <v>0</v>
      </c>
      <c r="R33" s="15"/>
      <c r="S33" s="15"/>
      <c r="T33" s="14">
        <f t="shared" si="4"/>
        <v>0</v>
      </c>
      <c r="U33" s="15"/>
      <c r="V33" s="15"/>
      <c r="W33" s="14">
        <f t="shared" si="5"/>
        <v>0</v>
      </c>
      <c r="X33" s="15"/>
      <c r="Y33" s="15"/>
      <c r="Z33" s="14">
        <f t="shared" si="6"/>
        <v>0</v>
      </c>
      <c r="AA33" s="15"/>
      <c r="AB33" s="15"/>
      <c r="AC33" s="14">
        <f t="shared" si="7"/>
        <v>0</v>
      </c>
      <c r="AD33" s="15"/>
      <c r="AE33" s="15"/>
      <c r="AF33" s="15"/>
      <c r="AG33" s="14">
        <f t="shared" si="8"/>
        <v>0</v>
      </c>
      <c r="AH33" s="15"/>
      <c r="AI33" s="15"/>
      <c r="AJ33" s="14">
        <f t="shared" si="9"/>
        <v>0</v>
      </c>
      <c r="AK33" s="15"/>
      <c r="AL33" s="15"/>
      <c r="AM33" s="14">
        <f t="shared" si="10"/>
        <v>0</v>
      </c>
      <c r="AN33" s="15"/>
      <c r="AO33" s="15"/>
      <c r="AP33" s="14">
        <f t="shared" si="11"/>
        <v>0</v>
      </c>
      <c r="AQ33" s="15"/>
      <c r="AR33" s="15"/>
      <c r="AS33" s="14">
        <f t="shared" si="12"/>
        <v>0</v>
      </c>
      <c r="AT33" s="15"/>
      <c r="AU33" s="15"/>
      <c r="AV33" s="14">
        <f t="shared" si="13"/>
        <v>0</v>
      </c>
      <c r="AW33" s="14">
        <f t="shared" si="14"/>
        <v>0</v>
      </c>
      <c r="AX33" s="14">
        <f t="shared" si="14"/>
        <v>0</v>
      </c>
      <c r="AY33" s="16"/>
      <c r="AZ33" s="16"/>
      <c r="BA33" s="16"/>
      <c r="BB33" s="16"/>
      <c r="BC33" s="16"/>
      <c r="BD33" s="16"/>
      <c r="BE33" s="15"/>
      <c r="BF33" s="15"/>
      <c r="BG33" s="14">
        <f t="shared" si="15"/>
        <v>0</v>
      </c>
      <c r="BH33" s="15"/>
      <c r="BI33" s="15"/>
      <c r="BJ33" s="14">
        <f t="shared" si="16"/>
        <v>0</v>
      </c>
      <c r="BK33" s="15"/>
      <c r="BL33" s="15"/>
      <c r="BM33" s="14">
        <f t="shared" si="17"/>
        <v>57</v>
      </c>
      <c r="BN33" s="15">
        <v>22</v>
      </c>
      <c r="BO33" s="15">
        <v>0</v>
      </c>
      <c r="BP33" s="15">
        <v>35</v>
      </c>
      <c r="BQ33" s="15"/>
      <c r="BR33" s="15"/>
      <c r="BS33" s="15"/>
      <c r="BT33" s="15"/>
      <c r="BU33" s="14">
        <f t="shared" si="18"/>
        <v>0</v>
      </c>
      <c r="BV33" s="15"/>
      <c r="BW33" s="15"/>
      <c r="BX33" s="14">
        <f t="shared" si="19"/>
        <v>0</v>
      </c>
      <c r="BY33" s="15"/>
      <c r="BZ33" s="15"/>
      <c r="CA33" s="14">
        <f t="shared" si="20"/>
        <v>0</v>
      </c>
      <c r="CB33" s="15"/>
      <c r="CC33" s="15"/>
      <c r="CD33" s="7">
        <f t="shared" si="21"/>
        <v>385</v>
      </c>
      <c r="CE33" s="8">
        <f t="shared" si="22"/>
        <v>245</v>
      </c>
      <c r="CF33" s="9">
        <f t="shared" si="23"/>
        <v>140</v>
      </c>
    </row>
    <row r="34" spans="1:84" ht="47.25" x14ac:dyDescent="0.2">
      <c r="A34" s="6" t="s">
        <v>94</v>
      </c>
      <c r="B34" s="14">
        <f t="shared" si="0"/>
        <v>0</v>
      </c>
      <c r="C34" s="15"/>
      <c r="D34" s="15"/>
      <c r="E34" s="15"/>
      <c r="F34" s="15"/>
      <c r="G34" s="14">
        <f t="shared" si="1"/>
        <v>140</v>
      </c>
      <c r="H34" s="15">
        <v>0</v>
      </c>
      <c r="I34" s="15">
        <v>0</v>
      </c>
      <c r="J34" s="15">
        <v>0</v>
      </c>
      <c r="K34" s="15">
        <v>140</v>
      </c>
      <c r="L34" s="14">
        <f t="shared" si="2"/>
        <v>480</v>
      </c>
      <c r="M34" s="15">
        <v>0</v>
      </c>
      <c r="N34" s="15">
        <v>0</v>
      </c>
      <c r="O34" s="15">
        <v>0</v>
      </c>
      <c r="P34" s="15">
        <v>480</v>
      </c>
      <c r="Q34" s="14">
        <f t="shared" si="3"/>
        <v>0</v>
      </c>
      <c r="R34" s="15"/>
      <c r="S34" s="15"/>
      <c r="T34" s="14">
        <f t="shared" si="4"/>
        <v>0</v>
      </c>
      <c r="U34" s="15"/>
      <c r="V34" s="15"/>
      <c r="W34" s="14">
        <f t="shared" si="5"/>
        <v>0</v>
      </c>
      <c r="X34" s="15"/>
      <c r="Y34" s="15"/>
      <c r="Z34" s="14">
        <f t="shared" si="6"/>
        <v>0</v>
      </c>
      <c r="AA34" s="15"/>
      <c r="AB34" s="15"/>
      <c r="AC34" s="14">
        <f t="shared" si="7"/>
        <v>0</v>
      </c>
      <c r="AD34" s="15"/>
      <c r="AE34" s="15"/>
      <c r="AF34" s="15"/>
      <c r="AG34" s="14">
        <f t="shared" si="8"/>
        <v>0</v>
      </c>
      <c r="AH34" s="15"/>
      <c r="AI34" s="15"/>
      <c r="AJ34" s="14">
        <f t="shared" si="9"/>
        <v>0</v>
      </c>
      <c r="AK34" s="15"/>
      <c r="AL34" s="15"/>
      <c r="AM34" s="14">
        <f t="shared" si="10"/>
        <v>0</v>
      </c>
      <c r="AN34" s="15"/>
      <c r="AO34" s="15"/>
      <c r="AP34" s="14">
        <f t="shared" si="11"/>
        <v>0</v>
      </c>
      <c r="AQ34" s="15"/>
      <c r="AR34" s="15"/>
      <c r="AS34" s="14">
        <f t="shared" si="12"/>
        <v>0</v>
      </c>
      <c r="AT34" s="15"/>
      <c r="AU34" s="15"/>
      <c r="AV34" s="14">
        <f t="shared" si="13"/>
        <v>0</v>
      </c>
      <c r="AW34" s="14">
        <f t="shared" si="14"/>
        <v>0</v>
      </c>
      <c r="AX34" s="14">
        <f t="shared" si="14"/>
        <v>0</v>
      </c>
      <c r="AY34" s="16"/>
      <c r="AZ34" s="16"/>
      <c r="BA34" s="16"/>
      <c r="BB34" s="16"/>
      <c r="BC34" s="16"/>
      <c r="BD34" s="16"/>
      <c r="BE34" s="15"/>
      <c r="BF34" s="15"/>
      <c r="BG34" s="14">
        <f t="shared" si="15"/>
        <v>0</v>
      </c>
      <c r="BH34" s="15"/>
      <c r="BI34" s="15"/>
      <c r="BJ34" s="14">
        <f t="shared" si="16"/>
        <v>0</v>
      </c>
      <c r="BK34" s="15"/>
      <c r="BL34" s="15"/>
      <c r="BM34" s="14">
        <f t="shared" si="17"/>
        <v>127</v>
      </c>
      <c r="BN34" s="15">
        <v>0</v>
      </c>
      <c r="BO34" s="15">
        <v>0</v>
      </c>
      <c r="BP34" s="15">
        <v>94</v>
      </c>
      <c r="BQ34" s="15">
        <v>33</v>
      </c>
      <c r="BR34" s="15"/>
      <c r="BS34" s="15"/>
      <c r="BT34" s="15"/>
      <c r="BU34" s="14">
        <f t="shared" si="18"/>
        <v>0</v>
      </c>
      <c r="BV34" s="15"/>
      <c r="BW34" s="15"/>
      <c r="BX34" s="14">
        <f t="shared" si="19"/>
        <v>0</v>
      </c>
      <c r="BY34" s="15"/>
      <c r="BZ34" s="15"/>
      <c r="CA34" s="14">
        <f t="shared" si="20"/>
        <v>0</v>
      </c>
      <c r="CB34" s="15"/>
      <c r="CC34" s="15"/>
      <c r="CD34" s="7">
        <f t="shared" si="21"/>
        <v>747</v>
      </c>
      <c r="CE34" s="8">
        <f t="shared" si="22"/>
        <v>607</v>
      </c>
      <c r="CF34" s="9">
        <f t="shared" si="23"/>
        <v>140</v>
      </c>
    </row>
    <row r="35" spans="1:84" ht="38.25" customHeight="1" x14ac:dyDescent="0.2">
      <c r="A35" s="6" t="s">
        <v>95</v>
      </c>
      <c r="B35" s="14">
        <f t="shared" si="0"/>
        <v>0</v>
      </c>
      <c r="C35" s="15"/>
      <c r="D35" s="15"/>
      <c r="E35" s="15"/>
      <c r="F35" s="15"/>
      <c r="G35" s="14">
        <f t="shared" si="1"/>
        <v>129</v>
      </c>
      <c r="H35" s="15">
        <v>0</v>
      </c>
      <c r="I35" s="15">
        <v>0</v>
      </c>
      <c r="J35" s="15">
        <v>0</v>
      </c>
      <c r="K35" s="15">
        <v>129</v>
      </c>
      <c r="L35" s="14">
        <f t="shared" si="2"/>
        <v>1000</v>
      </c>
      <c r="M35" s="15">
        <v>0</v>
      </c>
      <c r="N35" s="15">
        <v>0</v>
      </c>
      <c r="O35" s="15">
        <v>0</v>
      </c>
      <c r="P35" s="15">
        <v>1000</v>
      </c>
      <c r="Q35" s="14">
        <f t="shared" si="3"/>
        <v>0</v>
      </c>
      <c r="R35" s="15"/>
      <c r="S35" s="15"/>
      <c r="T35" s="14">
        <f t="shared" si="4"/>
        <v>0</v>
      </c>
      <c r="U35" s="15"/>
      <c r="V35" s="15"/>
      <c r="W35" s="14">
        <f t="shared" si="5"/>
        <v>0</v>
      </c>
      <c r="X35" s="15"/>
      <c r="Y35" s="15"/>
      <c r="Z35" s="14">
        <f t="shared" si="6"/>
        <v>0</v>
      </c>
      <c r="AA35" s="15"/>
      <c r="AB35" s="15"/>
      <c r="AC35" s="14">
        <f t="shared" si="7"/>
        <v>0</v>
      </c>
      <c r="AD35" s="15"/>
      <c r="AE35" s="15"/>
      <c r="AF35" s="15"/>
      <c r="AG35" s="14">
        <f t="shared" si="8"/>
        <v>0</v>
      </c>
      <c r="AH35" s="15"/>
      <c r="AI35" s="15"/>
      <c r="AJ35" s="14">
        <f t="shared" si="9"/>
        <v>0</v>
      </c>
      <c r="AK35" s="15"/>
      <c r="AL35" s="15"/>
      <c r="AM35" s="14">
        <f t="shared" si="10"/>
        <v>0</v>
      </c>
      <c r="AN35" s="15"/>
      <c r="AO35" s="15"/>
      <c r="AP35" s="14">
        <f t="shared" si="11"/>
        <v>0</v>
      </c>
      <c r="AQ35" s="15"/>
      <c r="AR35" s="15"/>
      <c r="AS35" s="14">
        <f t="shared" si="12"/>
        <v>0</v>
      </c>
      <c r="AT35" s="15"/>
      <c r="AU35" s="15"/>
      <c r="AV35" s="14">
        <f t="shared" si="13"/>
        <v>0</v>
      </c>
      <c r="AW35" s="14">
        <f t="shared" si="14"/>
        <v>0</v>
      </c>
      <c r="AX35" s="14">
        <f t="shared" si="14"/>
        <v>0</v>
      </c>
      <c r="AY35" s="16"/>
      <c r="AZ35" s="16"/>
      <c r="BA35" s="16"/>
      <c r="BB35" s="16"/>
      <c r="BC35" s="16"/>
      <c r="BD35" s="16"/>
      <c r="BE35" s="15"/>
      <c r="BF35" s="15"/>
      <c r="BG35" s="14">
        <f t="shared" si="15"/>
        <v>0</v>
      </c>
      <c r="BH35" s="15"/>
      <c r="BI35" s="15"/>
      <c r="BJ35" s="14">
        <f t="shared" si="16"/>
        <v>0</v>
      </c>
      <c r="BK35" s="15"/>
      <c r="BL35" s="15"/>
      <c r="BM35" s="14">
        <f t="shared" si="17"/>
        <v>374</v>
      </c>
      <c r="BN35" s="15">
        <v>270</v>
      </c>
      <c r="BO35" s="15">
        <v>0</v>
      </c>
      <c r="BP35" s="15">
        <v>104</v>
      </c>
      <c r="BQ35" s="15">
        <v>0</v>
      </c>
      <c r="BR35" s="15"/>
      <c r="BS35" s="15"/>
      <c r="BT35" s="15"/>
      <c r="BU35" s="14">
        <f t="shared" si="18"/>
        <v>0</v>
      </c>
      <c r="BV35" s="15"/>
      <c r="BW35" s="15"/>
      <c r="BX35" s="14">
        <f t="shared" si="19"/>
        <v>0</v>
      </c>
      <c r="BY35" s="15"/>
      <c r="BZ35" s="15"/>
      <c r="CA35" s="14">
        <f t="shared" si="20"/>
        <v>0</v>
      </c>
      <c r="CB35" s="15"/>
      <c r="CC35" s="15"/>
      <c r="CD35" s="7">
        <f t="shared" si="21"/>
        <v>1503</v>
      </c>
      <c r="CE35" s="8">
        <f t="shared" si="22"/>
        <v>1374</v>
      </c>
      <c r="CF35" s="9">
        <f t="shared" si="23"/>
        <v>129</v>
      </c>
    </row>
    <row r="36" spans="1:84" ht="39.75" customHeight="1" x14ac:dyDescent="0.2">
      <c r="A36" s="6" t="s">
        <v>96</v>
      </c>
      <c r="B36" s="14">
        <f t="shared" si="0"/>
        <v>0</v>
      </c>
      <c r="C36" s="15"/>
      <c r="D36" s="15"/>
      <c r="E36" s="15"/>
      <c r="F36" s="15"/>
      <c r="G36" s="14">
        <f t="shared" si="1"/>
        <v>62</v>
      </c>
      <c r="H36" s="15">
        <v>0</v>
      </c>
      <c r="I36" s="15">
        <v>0</v>
      </c>
      <c r="J36" s="15">
        <v>0</v>
      </c>
      <c r="K36" s="15">
        <v>62</v>
      </c>
      <c r="L36" s="14">
        <f t="shared" si="2"/>
        <v>573</v>
      </c>
      <c r="M36" s="15">
        <v>0</v>
      </c>
      <c r="N36" s="15">
        <v>0</v>
      </c>
      <c r="O36" s="15">
        <v>0</v>
      </c>
      <c r="P36" s="15">
        <v>573</v>
      </c>
      <c r="Q36" s="14">
        <f t="shared" si="3"/>
        <v>0</v>
      </c>
      <c r="R36" s="15"/>
      <c r="S36" s="15"/>
      <c r="T36" s="14">
        <f t="shared" si="4"/>
        <v>0</v>
      </c>
      <c r="U36" s="15"/>
      <c r="V36" s="15"/>
      <c r="W36" s="14">
        <f t="shared" si="5"/>
        <v>0</v>
      </c>
      <c r="X36" s="15"/>
      <c r="Y36" s="15"/>
      <c r="Z36" s="14">
        <f t="shared" si="6"/>
        <v>0</v>
      </c>
      <c r="AA36" s="15"/>
      <c r="AB36" s="15"/>
      <c r="AC36" s="14">
        <f t="shared" si="7"/>
        <v>0</v>
      </c>
      <c r="AD36" s="15"/>
      <c r="AE36" s="15"/>
      <c r="AF36" s="15"/>
      <c r="AG36" s="14">
        <f t="shared" si="8"/>
        <v>0</v>
      </c>
      <c r="AH36" s="15"/>
      <c r="AI36" s="15"/>
      <c r="AJ36" s="14">
        <f t="shared" si="9"/>
        <v>0</v>
      </c>
      <c r="AK36" s="15"/>
      <c r="AL36" s="15"/>
      <c r="AM36" s="14">
        <f t="shared" si="10"/>
        <v>0</v>
      </c>
      <c r="AN36" s="15"/>
      <c r="AO36" s="15"/>
      <c r="AP36" s="14">
        <f t="shared" si="11"/>
        <v>0</v>
      </c>
      <c r="AQ36" s="15"/>
      <c r="AR36" s="15"/>
      <c r="AS36" s="14">
        <f t="shared" si="12"/>
        <v>0</v>
      </c>
      <c r="AT36" s="15"/>
      <c r="AU36" s="15"/>
      <c r="AV36" s="14">
        <f t="shared" si="13"/>
        <v>0</v>
      </c>
      <c r="AW36" s="14">
        <f t="shared" si="14"/>
        <v>0</v>
      </c>
      <c r="AX36" s="14">
        <f t="shared" si="14"/>
        <v>0</v>
      </c>
      <c r="AY36" s="16"/>
      <c r="AZ36" s="16"/>
      <c r="BA36" s="16"/>
      <c r="BB36" s="16"/>
      <c r="BC36" s="16"/>
      <c r="BD36" s="16"/>
      <c r="BE36" s="15"/>
      <c r="BF36" s="15"/>
      <c r="BG36" s="14">
        <f t="shared" si="15"/>
        <v>0</v>
      </c>
      <c r="BH36" s="15"/>
      <c r="BI36" s="15"/>
      <c r="BJ36" s="14">
        <f t="shared" si="16"/>
        <v>0</v>
      </c>
      <c r="BK36" s="15"/>
      <c r="BL36" s="15"/>
      <c r="BM36" s="14">
        <f t="shared" si="17"/>
        <v>38</v>
      </c>
      <c r="BN36" s="15">
        <v>38</v>
      </c>
      <c r="BO36" s="15"/>
      <c r="BP36" s="15"/>
      <c r="BQ36" s="15"/>
      <c r="BR36" s="15"/>
      <c r="BS36" s="15"/>
      <c r="BT36" s="15"/>
      <c r="BU36" s="14">
        <f t="shared" si="18"/>
        <v>0</v>
      </c>
      <c r="BV36" s="15"/>
      <c r="BW36" s="15"/>
      <c r="BX36" s="14">
        <f t="shared" si="19"/>
        <v>0</v>
      </c>
      <c r="BY36" s="15"/>
      <c r="BZ36" s="15"/>
      <c r="CA36" s="14">
        <f t="shared" si="20"/>
        <v>0</v>
      </c>
      <c r="CB36" s="15"/>
      <c r="CC36" s="15"/>
      <c r="CD36" s="7">
        <f t="shared" si="21"/>
        <v>673</v>
      </c>
      <c r="CE36" s="8">
        <f t="shared" si="22"/>
        <v>611</v>
      </c>
      <c r="CF36" s="9">
        <f t="shared" si="23"/>
        <v>62</v>
      </c>
    </row>
    <row r="37" spans="1:84" ht="47.25" x14ac:dyDescent="0.2">
      <c r="A37" s="6" t="s">
        <v>97</v>
      </c>
      <c r="B37" s="14">
        <f t="shared" si="0"/>
        <v>0</v>
      </c>
      <c r="C37" s="15"/>
      <c r="D37" s="15"/>
      <c r="E37" s="15"/>
      <c r="F37" s="15"/>
      <c r="G37" s="14">
        <f t="shared" si="1"/>
        <v>140</v>
      </c>
      <c r="H37" s="15">
        <v>0</v>
      </c>
      <c r="I37" s="15">
        <v>0</v>
      </c>
      <c r="J37" s="15">
        <v>0</v>
      </c>
      <c r="K37" s="15">
        <v>140</v>
      </c>
      <c r="L37" s="14">
        <f t="shared" si="2"/>
        <v>1613</v>
      </c>
      <c r="M37" s="15">
        <v>0</v>
      </c>
      <c r="N37" s="15">
        <v>0</v>
      </c>
      <c r="O37" s="15">
        <v>0</v>
      </c>
      <c r="P37" s="15">
        <v>1613</v>
      </c>
      <c r="Q37" s="14">
        <f t="shared" si="3"/>
        <v>0</v>
      </c>
      <c r="R37" s="15"/>
      <c r="S37" s="15"/>
      <c r="T37" s="14">
        <f t="shared" si="4"/>
        <v>0</v>
      </c>
      <c r="U37" s="15"/>
      <c r="V37" s="15"/>
      <c r="W37" s="14">
        <f t="shared" si="5"/>
        <v>0</v>
      </c>
      <c r="X37" s="15"/>
      <c r="Y37" s="15"/>
      <c r="Z37" s="14">
        <f t="shared" si="6"/>
        <v>0</v>
      </c>
      <c r="AA37" s="15"/>
      <c r="AB37" s="15"/>
      <c r="AC37" s="14">
        <f t="shared" si="7"/>
        <v>0</v>
      </c>
      <c r="AD37" s="15"/>
      <c r="AE37" s="15"/>
      <c r="AF37" s="15"/>
      <c r="AG37" s="14">
        <f t="shared" si="8"/>
        <v>0</v>
      </c>
      <c r="AH37" s="15"/>
      <c r="AI37" s="15"/>
      <c r="AJ37" s="14">
        <f t="shared" si="9"/>
        <v>0</v>
      </c>
      <c r="AK37" s="15"/>
      <c r="AL37" s="15"/>
      <c r="AM37" s="14">
        <f t="shared" si="10"/>
        <v>0</v>
      </c>
      <c r="AN37" s="15"/>
      <c r="AO37" s="15"/>
      <c r="AP37" s="14">
        <f t="shared" si="11"/>
        <v>159</v>
      </c>
      <c r="AQ37" s="15">
        <v>159</v>
      </c>
      <c r="AR37" s="15"/>
      <c r="AS37" s="14">
        <f t="shared" si="12"/>
        <v>0</v>
      </c>
      <c r="AT37" s="15"/>
      <c r="AU37" s="15"/>
      <c r="AV37" s="14">
        <f t="shared" si="13"/>
        <v>0</v>
      </c>
      <c r="AW37" s="14">
        <f t="shared" si="14"/>
        <v>0</v>
      </c>
      <c r="AX37" s="14">
        <f t="shared" si="14"/>
        <v>0</v>
      </c>
      <c r="AY37" s="16"/>
      <c r="AZ37" s="16"/>
      <c r="BA37" s="16"/>
      <c r="BB37" s="16"/>
      <c r="BC37" s="16"/>
      <c r="BD37" s="16"/>
      <c r="BE37" s="15"/>
      <c r="BF37" s="15"/>
      <c r="BG37" s="14">
        <f t="shared" si="15"/>
        <v>0</v>
      </c>
      <c r="BH37" s="15"/>
      <c r="BI37" s="15"/>
      <c r="BJ37" s="14">
        <f t="shared" si="16"/>
        <v>0</v>
      </c>
      <c r="BK37" s="15"/>
      <c r="BL37" s="15"/>
      <c r="BM37" s="14">
        <f t="shared" si="17"/>
        <v>364</v>
      </c>
      <c r="BN37" s="15">
        <v>278</v>
      </c>
      <c r="BO37" s="15">
        <v>0</v>
      </c>
      <c r="BP37" s="15">
        <v>86</v>
      </c>
      <c r="BQ37" s="15"/>
      <c r="BR37" s="15"/>
      <c r="BS37" s="15"/>
      <c r="BT37" s="15"/>
      <c r="BU37" s="14">
        <f t="shared" si="18"/>
        <v>0</v>
      </c>
      <c r="BV37" s="15"/>
      <c r="BW37" s="15"/>
      <c r="BX37" s="14">
        <f t="shared" si="19"/>
        <v>0</v>
      </c>
      <c r="BY37" s="15"/>
      <c r="BZ37" s="15"/>
      <c r="CA37" s="14">
        <f t="shared" si="20"/>
        <v>0</v>
      </c>
      <c r="CB37" s="15"/>
      <c r="CC37" s="15"/>
      <c r="CD37" s="7">
        <f t="shared" si="21"/>
        <v>2276</v>
      </c>
      <c r="CE37" s="8">
        <f t="shared" si="22"/>
        <v>2136</v>
      </c>
      <c r="CF37" s="9">
        <f t="shared" si="23"/>
        <v>140</v>
      </c>
    </row>
    <row r="38" spans="1:84" ht="31.5" x14ac:dyDescent="0.2">
      <c r="A38" s="6" t="s">
        <v>98</v>
      </c>
      <c r="B38" s="14">
        <f t="shared" si="0"/>
        <v>0</v>
      </c>
      <c r="C38" s="15"/>
      <c r="D38" s="15"/>
      <c r="E38" s="15"/>
      <c r="F38" s="15"/>
      <c r="G38" s="14">
        <f t="shared" si="1"/>
        <v>200</v>
      </c>
      <c r="H38" s="15">
        <v>0</v>
      </c>
      <c r="I38" s="15">
        <v>0</v>
      </c>
      <c r="J38" s="15">
        <v>0</v>
      </c>
      <c r="K38" s="15">
        <v>200</v>
      </c>
      <c r="L38" s="14">
        <f t="shared" si="2"/>
        <v>170</v>
      </c>
      <c r="M38" s="15">
        <v>0</v>
      </c>
      <c r="N38" s="15">
        <v>0</v>
      </c>
      <c r="O38" s="15">
        <v>0</v>
      </c>
      <c r="P38" s="15">
        <v>170</v>
      </c>
      <c r="Q38" s="14">
        <f t="shared" si="3"/>
        <v>0</v>
      </c>
      <c r="R38" s="15">
        <v>0</v>
      </c>
      <c r="S38" s="15">
        <v>0</v>
      </c>
      <c r="T38" s="14">
        <f t="shared" si="4"/>
        <v>0</v>
      </c>
      <c r="U38" s="15">
        <v>0</v>
      </c>
      <c r="V38" s="15">
        <v>0</v>
      </c>
      <c r="W38" s="14">
        <f t="shared" si="5"/>
        <v>0</v>
      </c>
      <c r="X38" s="15">
        <v>0</v>
      </c>
      <c r="Y38" s="15">
        <v>0</v>
      </c>
      <c r="Z38" s="14">
        <f t="shared" si="6"/>
        <v>101</v>
      </c>
      <c r="AA38" s="15">
        <v>101</v>
      </c>
      <c r="AB38" s="15"/>
      <c r="AC38" s="14">
        <f t="shared" si="7"/>
        <v>0</v>
      </c>
      <c r="AD38" s="15"/>
      <c r="AE38" s="15"/>
      <c r="AF38" s="15"/>
      <c r="AG38" s="14">
        <f t="shared" si="8"/>
        <v>0</v>
      </c>
      <c r="AH38" s="15"/>
      <c r="AI38" s="15"/>
      <c r="AJ38" s="14">
        <f t="shared" si="9"/>
        <v>0</v>
      </c>
      <c r="AK38" s="15"/>
      <c r="AL38" s="15"/>
      <c r="AM38" s="14">
        <f t="shared" si="10"/>
        <v>0</v>
      </c>
      <c r="AN38" s="15"/>
      <c r="AO38" s="15"/>
      <c r="AP38" s="14">
        <f t="shared" si="11"/>
        <v>43</v>
      </c>
      <c r="AQ38" s="15">
        <v>43</v>
      </c>
      <c r="AR38" s="15"/>
      <c r="AS38" s="14">
        <f t="shared" si="12"/>
        <v>0</v>
      </c>
      <c r="AT38" s="15"/>
      <c r="AU38" s="15"/>
      <c r="AV38" s="14">
        <f t="shared" si="13"/>
        <v>0</v>
      </c>
      <c r="AW38" s="14">
        <f t="shared" si="14"/>
        <v>0</v>
      </c>
      <c r="AX38" s="14">
        <f t="shared" si="14"/>
        <v>0</v>
      </c>
      <c r="AY38" s="16"/>
      <c r="AZ38" s="16"/>
      <c r="BA38" s="16"/>
      <c r="BB38" s="16"/>
      <c r="BC38" s="16"/>
      <c r="BD38" s="16"/>
      <c r="BE38" s="15"/>
      <c r="BF38" s="15"/>
      <c r="BG38" s="14">
        <f t="shared" si="15"/>
        <v>0</v>
      </c>
      <c r="BH38" s="15"/>
      <c r="BI38" s="15"/>
      <c r="BJ38" s="14">
        <f t="shared" si="16"/>
        <v>0</v>
      </c>
      <c r="BK38" s="15"/>
      <c r="BL38" s="15"/>
      <c r="BM38" s="14">
        <f t="shared" si="17"/>
        <v>79</v>
      </c>
      <c r="BN38" s="15">
        <v>44</v>
      </c>
      <c r="BO38" s="15">
        <v>0</v>
      </c>
      <c r="BP38" s="15">
        <v>35</v>
      </c>
      <c r="BQ38" s="15">
        <v>0</v>
      </c>
      <c r="BR38" s="15"/>
      <c r="BS38" s="15"/>
      <c r="BT38" s="15"/>
      <c r="BU38" s="14">
        <f t="shared" si="18"/>
        <v>0</v>
      </c>
      <c r="BV38" s="15"/>
      <c r="BW38" s="15"/>
      <c r="BX38" s="14">
        <f t="shared" si="19"/>
        <v>0</v>
      </c>
      <c r="BY38" s="15"/>
      <c r="BZ38" s="15"/>
      <c r="CA38" s="14">
        <f t="shared" si="20"/>
        <v>0</v>
      </c>
      <c r="CB38" s="15"/>
      <c r="CC38" s="15"/>
      <c r="CD38" s="7">
        <f t="shared" si="21"/>
        <v>593</v>
      </c>
      <c r="CE38" s="8">
        <f t="shared" si="22"/>
        <v>393</v>
      </c>
      <c r="CF38" s="9">
        <f t="shared" si="23"/>
        <v>200</v>
      </c>
    </row>
    <row r="39" spans="1:84" ht="47.25" x14ac:dyDescent="0.2">
      <c r="A39" s="6" t="s">
        <v>99</v>
      </c>
      <c r="B39" s="14">
        <f t="shared" si="0"/>
        <v>0</v>
      </c>
      <c r="C39" s="15"/>
      <c r="D39" s="15"/>
      <c r="E39" s="15"/>
      <c r="F39" s="15"/>
      <c r="G39" s="14">
        <f t="shared" si="1"/>
        <v>29</v>
      </c>
      <c r="H39" s="15">
        <v>0</v>
      </c>
      <c r="I39" s="15">
        <v>0</v>
      </c>
      <c r="J39" s="15">
        <v>0</v>
      </c>
      <c r="K39" s="15">
        <v>29</v>
      </c>
      <c r="L39" s="14">
        <f t="shared" si="2"/>
        <v>173</v>
      </c>
      <c r="M39" s="15">
        <v>0</v>
      </c>
      <c r="N39" s="15">
        <v>0</v>
      </c>
      <c r="O39" s="15">
        <v>0</v>
      </c>
      <c r="P39" s="15">
        <v>173</v>
      </c>
      <c r="Q39" s="14">
        <f t="shared" si="3"/>
        <v>0</v>
      </c>
      <c r="R39" s="15"/>
      <c r="S39" s="15"/>
      <c r="T39" s="14">
        <f t="shared" si="4"/>
        <v>0</v>
      </c>
      <c r="U39" s="15"/>
      <c r="V39" s="15"/>
      <c r="W39" s="14">
        <f t="shared" si="5"/>
        <v>0</v>
      </c>
      <c r="X39" s="15"/>
      <c r="Y39" s="15"/>
      <c r="Z39" s="14">
        <f t="shared" si="6"/>
        <v>0</v>
      </c>
      <c r="AA39" s="15"/>
      <c r="AB39" s="15"/>
      <c r="AC39" s="14">
        <f t="shared" si="7"/>
        <v>0</v>
      </c>
      <c r="AD39" s="15"/>
      <c r="AE39" s="15"/>
      <c r="AF39" s="15"/>
      <c r="AG39" s="14">
        <f t="shared" si="8"/>
        <v>0</v>
      </c>
      <c r="AH39" s="15"/>
      <c r="AI39" s="15"/>
      <c r="AJ39" s="14">
        <f t="shared" si="9"/>
        <v>0</v>
      </c>
      <c r="AK39" s="15"/>
      <c r="AL39" s="15"/>
      <c r="AM39" s="14">
        <f t="shared" si="10"/>
        <v>0</v>
      </c>
      <c r="AN39" s="15"/>
      <c r="AO39" s="15"/>
      <c r="AP39" s="14">
        <f t="shared" si="11"/>
        <v>90</v>
      </c>
      <c r="AQ39" s="15">
        <v>90</v>
      </c>
      <c r="AR39" s="15"/>
      <c r="AS39" s="14">
        <f t="shared" si="12"/>
        <v>0</v>
      </c>
      <c r="AT39" s="15"/>
      <c r="AU39" s="15"/>
      <c r="AV39" s="14">
        <f t="shared" si="13"/>
        <v>0</v>
      </c>
      <c r="AW39" s="14">
        <f t="shared" si="14"/>
        <v>0</v>
      </c>
      <c r="AX39" s="14">
        <f t="shared" si="14"/>
        <v>0</v>
      </c>
      <c r="AY39" s="16"/>
      <c r="AZ39" s="16"/>
      <c r="BA39" s="16"/>
      <c r="BB39" s="16"/>
      <c r="BC39" s="16"/>
      <c r="BD39" s="16"/>
      <c r="BE39" s="15"/>
      <c r="BF39" s="15"/>
      <c r="BG39" s="14">
        <f t="shared" si="15"/>
        <v>0</v>
      </c>
      <c r="BH39" s="15"/>
      <c r="BI39" s="15"/>
      <c r="BJ39" s="14">
        <f t="shared" si="16"/>
        <v>0</v>
      </c>
      <c r="BK39" s="15"/>
      <c r="BL39" s="15"/>
      <c r="BM39" s="14">
        <f t="shared" si="17"/>
        <v>117</v>
      </c>
      <c r="BN39" s="15">
        <v>83</v>
      </c>
      <c r="BO39" s="15">
        <v>0</v>
      </c>
      <c r="BP39" s="15">
        <v>34</v>
      </c>
      <c r="BQ39" s="15"/>
      <c r="BR39" s="15"/>
      <c r="BS39" s="15"/>
      <c r="BT39" s="15"/>
      <c r="BU39" s="14">
        <f t="shared" si="18"/>
        <v>0</v>
      </c>
      <c r="BV39" s="15"/>
      <c r="BW39" s="15"/>
      <c r="BX39" s="14">
        <f t="shared" si="19"/>
        <v>0</v>
      </c>
      <c r="BY39" s="15"/>
      <c r="BZ39" s="15"/>
      <c r="CA39" s="14">
        <f t="shared" si="20"/>
        <v>0</v>
      </c>
      <c r="CB39" s="15"/>
      <c r="CC39" s="15"/>
      <c r="CD39" s="7">
        <f t="shared" si="21"/>
        <v>409</v>
      </c>
      <c r="CE39" s="8">
        <f t="shared" si="22"/>
        <v>380</v>
      </c>
      <c r="CF39" s="9">
        <f t="shared" si="23"/>
        <v>29</v>
      </c>
    </row>
    <row r="40" spans="1:84" ht="37.5" customHeight="1" x14ac:dyDescent="0.2">
      <c r="A40" s="6" t="s">
        <v>100</v>
      </c>
      <c r="B40" s="14">
        <f t="shared" si="0"/>
        <v>0</v>
      </c>
      <c r="C40" s="15"/>
      <c r="D40" s="15"/>
      <c r="E40" s="15"/>
      <c r="F40" s="15"/>
      <c r="G40" s="14">
        <f t="shared" si="1"/>
        <v>110</v>
      </c>
      <c r="H40" s="15">
        <v>0</v>
      </c>
      <c r="I40" s="15">
        <v>0</v>
      </c>
      <c r="J40" s="15">
        <v>0</v>
      </c>
      <c r="K40" s="15">
        <v>110</v>
      </c>
      <c r="L40" s="14">
        <f t="shared" si="2"/>
        <v>570</v>
      </c>
      <c r="M40" s="15">
        <v>0</v>
      </c>
      <c r="N40" s="15">
        <v>0</v>
      </c>
      <c r="O40" s="15">
        <v>0</v>
      </c>
      <c r="P40" s="15">
        <v>570</v>
      </c>
      <c r="Q40" s="14">
        <f t="shared" si="3"/>
        <v>0</v>
      </c>
      <c r="R40" s="15">
        <v>0</v>
      </c>
      <c r="S40" s="15">
        <v>0</v>
      </c>
      <c r="T40" s="14">
        <f t="shared" si="4"/>
        <v>0</v>
      </c>
      <c r="U40" s="15">
        <v>0</v>
      </c>
      <c r="V40" s="15">
        <v>0</v>
      </c>
      <c r="W40" s="14">
        <f t="shared" si="5"/>
        <v>0</v>
      </c>
      <c r="X40" s="15">
        <v>0</v>
      </c>
      <c r="Y40" s="15">
        <v>0</v>
      </c>
      <c r="Z40" s="14">
        <f t="shared" si="6"/>
        <v>216</v>
      </c>
      <c r="AA40" s="15">
        <v>216</v>
      </c>
      <c r="AB40" s="15"/>
      <c r="AC40" s="14">
        <f t="shared" si="7"/>
        <v>0</v>
      </c>
      <c r="AD40" s="15"/>
      <c r="AE40" s="15"/>
      <c r="AF40" s="15"/>
      <c r="AG40" s="14">
        <f t="shared" si="8"/>
        <v>0</v>
      </c>
      <c r="AH40" s="15"/>
      <c r="AI40" s="15"/>
      <c r="AJ40" s="14">
        <f t="shared" si="9"/>
        <v>0</v>
      </c>
      <c r="AK40" s="15"/>
      <c r="AL40" s="15"/>
      <c r="AM40" s="14">
        <f t="shared" si="10"/>
        <v>0</v>
      </c>
      <c r="AN40" s="15"/>
      <c r="AO40" s="15"/>
      <c r="AP40" s="14">
        <f t="shared" si="11"/>
        <v>0</v>
      </c>
      <c r="AQ40" s="15"/>
      <c r="AR40" s="15"/>
      <c r="AS40" s="14">
        <f t="shared" si="12"/>
        <v>0</v>
      </c>
      <c r="AT40" s="15"/>
      <c r="AU40" s="15"/>
      <c r="AV40" s="14">
        <f t="shared" si="13"/>
        <v>0</v>
      </c>
      <c r="AW40" s="14">
        <f t="shared" si="14"/>
        <v>0</v>
      </c>
      <c r="AX40" s="14">
        <f t="shared" si="14"/>
        <v>0</v>
      </c>
      <c r="AY40" s="16"/>
      <c r="AZ40" s="16"/>
      <c r="BA40" s="16"/>
      <c r="BB40" s="16"/>
      <c r="BC40" s="16"/>
      <c r="BD40" s="16"/>
      <c r="BE40" s="15"/>
      <c r="BF40" s="15"/>
      <c r="BG40" s="14">
        <f t="shared" si="15"/>
        <v>0</v>
      </c>
      <c r="BH40" s="15"/>
      <c r="BI40" s="15"/>
      <c r="BJ40" s="14">
        <f t="shared" si="16"/>
        <v>0</v>
      </c>
      <c r="BK40" s="15"/>
      <c r="BL40" s="15"/>
      <c r="BM40" s="14">
        <f t="shared" si="17"/>
        <v>76</v>
      </c>
      <c r="BN40" s="15">
        <v>42</v>
      </c>
      <c r="BO40" s="15">
        <v>0</v>
      </c>
      <c r="BP40" s="15">
        <v>34</v>
      </c>
      <c r="BQ40" s="15">
        <v>0</v>
      </c>
      <c r="BR40" s="15"/>
      <c r="BS40" s="15"/>
      <c r="BT40" s="15"/>
      <c r="BU40" s="14">
        <f t="shared" si="18"/>
        <v>0</v>
      </c>
      <c r="BV40" s="15"/>
      <c r="BW40" s="15"/>
      <c r="BX40" s="14">
        <f t="shared" si="19"/>
        <v>0</v>
      </c>
      <c r="BY40" s="15"/>
      <c r="BZ40" s="15"/>
      <c r="CA40" s="14">
        <f t="shared" si="20"/>
        <v>0</v>
      </c>
      <c r="CB40" s="15"/>
      <c r="CC40" s="15"/>
      <c r="CD40" s="7">
        <f t="shared" si="21"/>
        <v>972</v>
      </c>
      <c r="CE40" s="8">
        <f t="shared" si="22"/>
        <v>862</v>
      </c>
      <c r="CF40" s="9">
        <f t="shared" si="23"/>
        <v>110</v>
      </c>
    </row>
    <row r="41" spans="1:84" ht="47.25" x14ac:dyDescent="0.2">
      <c r="A41" s="6" t="s">
        <v>101</v>
      </c>
      <c r="B41" s="14">
        <f t="shared" si="0"/>
        <v>0</v>
      </c>
      <c r="C41" s="15"/>
      <c r="D41" s="15"/>
      <c r="E41" s="15"/>
      <c r="F41" s="15"/>
      <c r="G41" s="14">
        <f t="shared" si="1"/>
        <v>52</v>
      </c>
      <c r="H41" s="15">
        <v>0</v>
      </c>
      <c r="I41" s="15">
        <v>0</v>
      </c>
      <c r="J41" s="15">
        <v>0</v>
      </c>
      <c r="K41" s="15">
        <v>52</v>
      </c>
      <c r="L41" s="14">
        <f t="shared" si="2"/>
        <v>710</v>
      </c>
      <c r="M41" s="15">
        <v>0</v>
      </c>
      <c r="N41" s="15">
        <v>0</v>
      </c>
      <c r="O41" s="15">
        <v>0</v>
      </c>
      <c r="P41" s="15">
        <v>710</v>
      </c>
      <c r="Q41" s="14">
        <f t="shared" si="3"/>
        <v>0</v>
      </c>
      <c r="R41" s="15"/>
      <c r="S41" s="15"/>
      <c r="T41" s="14">
        <f t="shared" si="4"/>
        <v>0</v>
      </c>
      <c r="U41" s="15"/>
      <c r="V41" s="15"/>
      <c r="W41" s="14">
        <f t="shared" si="5"/>
        <v>0</v>
      </c>
      <c r="X41" s="15"/>
      <c r="Y41" s="15"/>
      <c r="Z41" s="14">
        <f t="shared" si="6"/>
        <v>0</v>
      </c>
      <c r="AA41" s="15"/>
      <c r="AB41" s="15"/>
      <c r="AC41" s="14">
        <f t="shared" si="7"/>
        <v>0</v>
      </c>
      <c r="AD41" s="15"/>
      <c r="AE41" s="15"/>
      <c r="AF41" s="15"/>
      <c r="AG41" s="14">
        <f t="shared" si="8"/>
        <v>0</v>
      </c>
      <c r="AH41" s="15"/>
      <c r="AI41" s="15"/>
      <c r="AJ41" s="14">
        <f t="shared" si="9"/>
        <v>0</v>
      </c>
      <c r="AK41" s="15"/>
      <c r="AL41" s="15"/>
      <c r="AM41" s="14">
        <f t="shared" si="10"/>
        <v>0</v>
      </c>
      <c r="AN41" s="15"/>
      <c r="AO41" s="15"/>
      <c r="AP41" s="14">
        <f t="shared" si="11"/>
        <v>0</v>
      </c>
      <c r="AQ41" s="15"/>
      <c r="AR41" s="15"/>
      <c r="AS41" s="14">
        <f t="shared" si="12"/>
        <v>0</v>
      </c>
      <c r="AT41" s="15"/>
      <c r="AU41" s="15"/>
      <c r="AV41" s="14">
        <f t="shared" si="13"/>
        <v>0</v>
      </c>
      <c r="AW41" s="14">
        <f t="shared" si="14"/>
        <v>0</v>
      </c>
      <c r="AX41" s="14">
        <f t="shared" si="14"/>
        <v>0</v>
      </c>
      <c r="AY41" s="16"/>
      <c r="AZ41" s="16"/>
      <c r="BA41" s="16"/>
      <c r="BB41" s="16"/>
      <c r="BC41" s="16"/>
      <c r="BD41" s="16"/>
      <c r="BE41" s="15"/>
      <c r="BF41" s="15"/>
      <c r="BG41" s="14">
        <f t="shared" si="15"/>
        <v>0</v>
      </c>
      <c r="BH41" s="15"/>
      <c r="BI41" s="15"/>
      <c r="BJ41" s="14">
        <f t="shared" si="16"/>
        <v>0</v>
      </c>
      <c r="BK41" s="15"/>
      <c r="BL41" s="15"/>
      <c r="BM41" s="14">
        <f t="shared" si="17"/>
        <v>119</v>
      </c>
      <c r="BN41" s="15">
        <v>89</v>
      </c>
      <c r="BO41" s="15">
        <v>0</v>
      </c>
      <c r="BP41" s="15">
        <v>30</v>
      </c>
      <c r="BQ41" s="15"/>
      <c r="BR41" s="15"/>
      <c r="BS41" s="15"/>
      <c r="BT41" s="15"/>
      <c r="BU41" s="14">
        <f t="shared" si="18"/>
        <v>0</v>
      </c>
      <c r="BV41" s="15"/>
      <c r="BW41" s="15"/>
      <c r="BX41" s="14">
        <f t="shared" si="19"/>
        <v>0</v>
      </c>
      <c r="BY41" s="15"/>
      <c r="BZ41" s="15"/>
      <c r="CA41" s="14">
        <f t="shared" si="20"/>
        <v>0</v>
      </c>
      <c r="CB41" s="15"/>
      <c r="CC41" s="15"/>
      <c r="CD41" s="7">
        <f t="shared" si="21"/>
        <v>881</v>
      </c>
      <c r="CE41" s="8">
        <f t="shared" si="22"/>
        <v>829</v>
      </c>
      <c r="CF41" s="9">
        <f t="shared" si="23"/>
        <v>52</v>
      </c>
    </row>
    <row r="42" spans="1:84" ht="47.25" x14ac:dyDescent="0.2">
      <c r="A42" s="6" t="s">
        <v>102</v>
      </c>
      <c r="B42" s="14">
        <f t="shared" si="0"/>
        <v>0</v>
      </c>
      <c r="C42" s="15"/>
      <c r="D42" s="15"/>
      <c r="E42" s="15"/>
      <c r="F42" s="15"/>
      <c r="G42" s="14">
        <f t="shared" si="1"/>
        <v>269</v>
      </c>
      <c r="H42" s="15">
        <v>0</v>
      </c>
      <c r="I42" s="15">
        <v>0</v>
      </c>
      <c r="J42" s="15">
        <v>0</v>
      </c>
      <c r="K42" s="15">
        <v>269</v>
      </c>
      <c r="L42" s="14">
        <f t="shared" si="2"/>
        <v>3404</v>
      </c>
      <c r="M42" s="15">
        <v>0</v>
      </c>
      <c r="N42" s="15">
        <v>0</v>
      </c>
      <c r="O42" s="15">
        <v>0</v>
      </c>
      <c r="P42" s="15">
        <v>3404</v>
      </c>
      <c r="Q42" s="14">
        <f t="shared" si="3"/>
        <v>0</v>
      </c>
      <c r="R42" s="15"/>
      <c r="S42" s="15"/>
      <c r="T42" s="14">
        <f t="shared" si="4"/>
        <v>0</v>
      </c>
      <c r="U42" s="15"/>
      <c r="V42" s="15"/>
      <c r="W42" s="14">
        <f t="shared" si="5"/>
        <v>0</v>
      </c>
      <c r="X42" s="15"/>
      <c r="Y42" s="15"/>
      <c r="Z42" s="14">
        <f t="shared" si="6"/>
        <v>0</v>
      </c>
      <c r="AA42" s="15"/>
      <c r="AB42" s="15"/>
      <c r="AC42" s="14">
        <f t="shared" si="7"/>
        <v>0</v>
      </c>
      <c r="AD42" s="15"/>
      <c r="AE42" s="15"/>
      <c r="AF42" s="15"/>
      <c r="AG42" s="14">
        <f t="shared" si="8"/>
        <v>0</v>
      </c>
      <c r="AH42" s="15"/>
      <c r="AI42" s="15"/>
      <c r="AJ42" s="14">
        <f t="shared" si="9"/>
        <v>0</v>
      </c>
      <c r="AK42" s="15"/>
      <c r="AL42" s="15"/>
      <c r="AM42" s="14">
        <f t="shared" si="10"/>
        <v>0</v>
      </c>
      <c r="AN42" s="15"/>
      <c r="AO42" s="15"/>
      <c r="AP42" s="14">
        <f t="shared" si="11"/>
        <v>0</v>
      </c>
      <c r="AQ42" s="15"/>
      <c r="AR42" s="15"/>
      <c r="AS42" s="14">
        <f t="shared" si="12"/>
        <v>0</v>
      </c>
      <c r="AT42" s="15"/>
      <c r="AU42" s="15"/>
      <c r="AV42" s="14">
        <f t="shared" si="13"/>
        <v>0</v>
      </c>
      <c r="AW42" s="14">
        <f t="shared" si="14"/>
        <v>0</v>
      </c>
      <c r="AX42" s="14">
        <f t="shared" si="14"/>
        <v>0</v>
      </c>
      <c r="AY42" s="16"/>
      <c r="AZ42" s="16"/>
      <c r="BA42" s="16"/>
      <c r="BB42" s="16"/>
      <c r="BC42" s="16"/>
      <c r="BD42" s="16"/>
      <c r="BE42" s="15"/>
      <c r="BF42" s="15"/>
      <c r="BG42" s="14">
        <f t="shared" si="15"/>
        <v>0</v>
      </c>
      <c r="BH42" s="15"/>
      <c r="BI42" s="15"/>
      <c r="BJ42" s="14">
        <f t="shared" si="16"/>
        <v>0</v>
      </c>
      <c r="BK42" s="15"/>
      <c r="BL42" s="15"/>
      <c r="BM42" s="14">
        <f t="shared" si="17"/>
        <v>0</v>
      </c>
      <c r="BN42" s="15"/>
      <c r="BO42" s="15"/>
      <c r="BP42" s="15"/>
      <c r="BQ42" s="15"/>
      <c r="BR42" s="15"/>
      <c r="BS42" s="15"/>
      <c r="BT42" s="15"/>
      <c r="BU42" s="14">
        <f t="shared" si="18"/>
        <v>0</v>
      </c>
      <c r="BV42" s="15"/>
      <c r="BW42" s="15"/>
      <c r="BX42" s="14">
        <f t="shared" si="19"/>
        <v>0</v>
      </c>
      <c r="BY42" s="15"/>
      <c r="BZ42" s="15"/>
      <c r="CA42" s="14">
        <f t="shared" si="20"/>
        <v>0</v>
      </c>
      <c r="CB42" s="15"/>
      <c r="CC42" s="15"/>
      <c r="CD42" s="7">
        <f t="shared" si="21"/>
        <v>3673</v>
      </c>
      <c r="CE42" s="8">
        <f t="shared" si="22"/>
        <v>3404</v>
      </c>
      <c r="CF42" s="9">
        <f t="shared" si="23"/>
        <v>269</v>
      </c>
    </row>
    <row r="43" spans="1:84" ht="47.25" x14ac:dyDescent="0.2">
      <c r="A43" s="6" t="s">
        <v>103</v>
      </c>
      <c r="B43" s="14">
        <f t="shared" si="0"/>
        <v>0</v>
      </c>
      <c r="C43" s="15"/>
      <c r="D43" s="15"/>
      <c r="E43" s="15"/>
      <c r="F43" s="15"/>
      <c r="G43" s="14">
        <f t="shared" si="1"/>
        <v>117</v>
      </c>
      <c r="H43" s="15">
        <v>0</v>
      </c>
      <c r="I43" s="15">
        <v>0</v>
      </c>
      <c r="J43" s="15">
        <v>0</v>
      </c>
      <c r="K43" s="15">
        <v>117</v>
      </c>
      <c r="L43" s="14">
        <f t="shared" si="2"/>
        <v>157</v>
      </c>
      <c r="M43" s="15">
        <v>0</v>
      </c>
      <c r="N43" s="15">
        <v>0</v>
      </c>
      <c r="O43" s="15">
        <v>0</v>
      </c>
      <c r="P43" s="15">
        <v>157</v>
      </c>
      <c r="Q43" s="14">
        <f t="shared" si="3"/>
        <v>0</v>
      </c>
      <c r="R43" s="15"/>
      <c r="S43" s="15"/>
      <c r="T43" s="14">
        <f t="shared" si="4"/>
        <v>0</v>
      </c>
      <c r="U43" s="15"/>
      <c r="V43" s="15"/>
      <c r="W43" s="14">
        <f t="shared" si="5"/>
        <v>0</v>
      </c>
      <c r="X43" s="15"/>
      <c r="Y43" s="15"/>
      <c r="Z43" s="14">
        <f t="shared" si="6"/>
        <v>0</v>
      </c>
      <c r="AA43" s="15"/>
      <c r="AB43" s="15"/>
      <c r="AC43" s="14">
        <f t="shared" si="7"/>
        <v>0</v>
      </c>
      <c r="AD43" s="15"/>
      <c r="AE43" s="15"/>
      <c r="AF43" s="15"/>
      <c r="AG43" s="14">
        <f t="shared" si="8"/>
        <v>0</v>
      </c>
      <c r="AH43" s="15"/>
      <c r="AI43" s="15"/>
      <c r="AJ43" s="14">
        <f t="shared" si="9"/>
        <v>0</v>
      </c>
      <c r="AK43" s="15"/>
      <c r="AL43" s="15"/>
      <c r="AM43" s="14">
        <f t="shared" si="10"/>
        <v>0</v>
      </c>
      <c r="AN43" s="15"/>
      <c r="AO43" s="15"/>
      <c r="AP43" s="14">
        <f t="shared" si="11"/>
        <v>0</v>
      </c>
      <c r="AQ43" s="15"/>
      <c r="AR43" s="15"/>
      <c r="AS43" s="14">
        <f t="shared" si="12"/>
        <v>0</v>
      </c>
      <c r="AT43" s="15"/>
      <c r="AU43" s="15"/>
      <c r="AV43" s="14">
        <f t="shared" si="13"/>
        <v>0</v>
      </c>
      <c r="AW43" s="14">
        <f t="shared" si="14"/>
        <v>0</v>
      </c>
      <c r="AX43" s="14">
        <f t="shared" si="14"/>
        <v>0</v>
      </c>
      <c r="AY43" s="16"/>
      <c r="AZ43" s="16"/>
      <c r="BA43" s="16"/>
      <c r="BB43" s="16"/>
      <c r="BC43" s="16"/>
      <c r="BD43" s="16"/>
      <c r="BE43" s="15"/>
      <c r="BF43" s="15"/>
      <c r="BG43" s="14">
        <f t="shared" si="15"/>
        <v>0</v>
      </c>
      <c r="BH43" s="15"/>
      <c r="BI43" s="15"/>
      <c r="BJ43" s="14">
        <f t="shared" si="16"/>
        <v>0</v>
      </c>
      <c r="BK43" s="15"/>
      <c r="BL43" s="15"/>
      <c r="BM43" s="14">
        <f t="shared" si="17"/>
        <v>60</v>
      </c>
      <c r="BN43" s="15">
        <v>60</v>
      </c>
      <c r="BO43" s="15"/>
      <c r="BP43" s="15"/>
      <c r="BQ43" s="15"/>
      <c r="BR43" s="15"/>
      <c r="BS43" s="15"/>
      <c r="BT43" s="15"/>
      <c r="BU43" s="14">
        <f t="shared" si="18"/>
        <v>0</v>
      </c>
      <c r="BV43" s="15"/>
      <c r="BW43" s="15"/>
      <c r="BX43" s="14">
        <f t="shared" si="19"/>
        <v>0</v>
      </c>
      <c r="BY43" s="15"/>
      <c r="BZ43" s="15"/>
      <c r="CA43" s="14">
        <f t="shared" si="20"/>
        <v>0</v>
      </c>
      <c r="CB43" s="15"/>
      <c r="CC43" s="15"/>
      <c r="CD43" s="7">
        <f t="shared" si="21"/>
        <v>334</v>
      </c>
      <c r="CE43" s="8">
        <f t="shared" si="22"/>
        <v>217</v>
      </c>
      <c r="CF43" s="9">
        <f t="shared" si="23"/>
        <v>117</v>
      </c>
    </row>
    <row r="44" spans="1:84" ht="31.5" x14ac:dyDescent="0.2">
      <c r="A44" s="6" t="s">
        <v>104</v>
      </c>
      <c r="B44" s="14">
        <f t="shared" si="0"/>
        <v>0</v>
      </c>
      <c r="C44" s="15"/>
      <c r="D44" s="15"/>
      <c r="E44" s="15"/>
      <c r="F44" s="15"/>
      <c r="G44" s="14">
        <f t="shared" si="1"/>
        <v>0</v>
      </c>
      <c r="H44" s="15"/>
      <c r="I44" s="15"/>
      <c r="J44" s="15"/>
      <c r="K44" s="15"/>
      <c r="L44" s="14">
        <f t="shared" si="2"/>
        <v>480</v>
      </c>
      <c r="M44" s="15">
        <v>0</v>
      </c>
      <c r="N44" s="15">
        <v>0</v>
      </c>
      <c r="O44" s="15">
        <v>0</v>
      </c>
      <c r="P44" s="15">
        <v>480</v>
      </c>
      <c r="Q44" s="14">
        <f t="shared" si="3"/>
        <v>0</v>
      </c>
      <c r="R44" s="15"/>
      <c r="S44" s="15"/>
      <c r="T44" s="14">
        <f t="shared" si="4"/>
        <v>0</v>
      </c>
      <c r="U44" s="15"/>
      <c r="V44" s="15"/>
      <c r="W44" s="14">
        <f t="shared" si="5"/>
        <v>0</v>
      </c>
      <c r="X44" s="15"/>
      <c r="Y44" s="15"/>
      <c r="Z44" s="14">
        <f t="shared" si="6"/>
        <v>0</v>
      </c>
      <c r="AA44" s="15"/>
      <c r="AB44" s="15"/>
      <c r="AC44" s="14">
        <f t="shared" si="7"/>
        <v>0</v>
      </c>
      <c r="AD44" s="15"/>
      <c r="AE44" s="15"/>
      <c r="AF44" s="15"/>
      <c r="AG44" s="14">
        <f t="shared" si="8"/>
        <v>0</v>
      </c>
      <c r="AH44" s="15"/>
      <c r="AI44" s="15"/>
      <c r="AJ44" s="14">
        <f t="shared" si="9"/>
        <v>0</v>
      </c>
      <c r="AK44" s="15"/>
      <c r="AL44" s="15"/>
      <c r="AM44" s="14">
        <f t="shared" si="10"/>
        <v>0</v>
      </c>
      <c r="AN44" s="15"/>
      <c r="AO44" s="15"/>
      <c r="AP44" s="14">
        <f t="shared" si="11"/>
        <v>0</v>
      </c>
      <c r="AQ44" s="15"/>
      <c r="AR44" s="15"/>
      <c r="AS44" s="14">
        <f t="shared" si="12"/>
        <v>0</v>
      </c>
      <c r="AT44" s="15"/>
      <c r="AU44" s="15"/>
      <c r="AV44" s="14">
        <f t="shared" si="13"/>
        <v>0</v>
      </c>
      <c r="AW44" s="14">
        <f t="shared" si="14"/>
        <v>0</v>
      </c>
      <c r="AX44" s="14">
        <f t="shared" si="14"/>
        <v>0</v>
      </c>
      <c r="AY44" s="16"/>
      <c r="AZ44" s="16"/>
      <c r="BA44" s="16"/>
      <c r="BB44" s="16"/>
      <c r="BC44" s="16"/>
      <c r="BD44" s="16"/>
      <c r="BE44" s="15"/>
      <c r="BF44" s="15"/>
      <c r="BG44" s="14">
        <f t="shared" si="15"/>
        <v>0</v>
      </c>
      <c r="BH44" s="15"/>
      <c r="BI44" s="15"/>
      <c r="BJ44" s="14">
        <f t="shared" si="16"/>
        <v>0</v>
      </c>
      <c r="BK44" s="15"/>
      <c r="BL44" s="15"/>
      <c r="BM44" s="14">
        <f t="shared" si="17"/>
        <v>114</v>
      </c>
      <c r="BN44" s="15">
        <v>114</v>
      </c>
      <c r="BO44" s="15"/>
      <c r="BP44" s="15"/>
      <c r="BQ44" s="15"/>
      <c r="BR44" s="15"/>
      <c r="BS44" s="15"/>
      <c r="BT44" s="15"/>
      <c r="BU44" s="14">
        <f t="shared" si="18"/>
        <v>0</v>
      </c>
      <c r="BV44" s="15"/>
      <c r="BW44" s="15"/>
      <c r="BX44" s="14">
        <f t="shared" si="19"/>
        <v>0</v>
      </c>
      <c r="BY44" s="15"/>
      <c r="BZ44" s="15"/>
      <c r="CA44" s="14">
        <f t="shared" si="20"/>
        <v>0</v>
      </c>
      <c r="CB44" s="15"/>
      <c r="CC44" s="15"/>
      <c r="CD44" s="7">
        <f t="shared" si="21"/>
        <v>594</v>
      </c>
      <c r="CE44" s="8">
        <f t="shared" si="22"/>
        <v>594</v>
      </c>
      <c r="CF44" s="9">
        <f t="shared" si="23"/>
        <v>0</v>
      </c>
    </row>
    <row r="45" spans="1:84" ht="47.25" x14ac:dyDescent="0.2">
      <c r="A45" s="6" t="s">
        <v>105</v>
      </c>
      <c r="B45" s="14">
        <f t="shared" si="0"/>
        <v>0</v>
      </c>
      <c r="C45" s="15"/>
      <c r="D45" s="15"/>
      <c r="E45" s="15"/>
      <c r="F45" s="15"/>
      <c r="G45" s="14">
        <f t="shared" si="1"/>
        <v>30</v>
      </c>
      <c r="H45" s="15">
        <v>0</v>
      </c>
      <c r="I45" s="15">
        <v>0</v>
      </c>
      <c r="J45" s="15">
        <v>0</v>
      </c>
      <c r="K45" s="15">
        <v>30</v>
      </c>
      <c r="L45" s="14">
        <f t="shared" si="2"/>
        <v>634</v>
      </c>
      <c r="M45" s="15">
        <v>0</v>
      </c>
      <c r="N45" s="15">
        <v>0</v>
      </c>
      <c r="O45" s="15">
        <v>0</v>
      </c>
      <c r="P45" s="15">
        <v>634</v>
      </c>
      <c r="Q45" s="14">
        <f t="shared" si="3"/>
        <v>0</v>
      </c>
      <c r="R45" s="15"/>
      <c r="S45" s="15"/>
      <c r="T45" s="14">
        <f t="shared" si="4"/>
        <v>0</v>
      </c>
      <c r="U45" s="15"/>
      <c r="V45" s="15"/>
      <c r="W45" s="14">
        <f t="shared" si="5"/>
        <v>0</v>
      </c>
      <c r="X45" s="15"/>
      <c r="Y45" s="15"/>
      <c r="Z45" s="14">
        <f t="shared" si="6"/>
        <v>0</v>
      </c>
      <c r="AA45" s="15"/>
      <c r="AB45" s="15"/>
      <c r="AC45" s="14">
        <f t="shared" si="7"/>
        <v>0</v>
      </c>
      <c r="AD45" s="15"/>
      <c r="AE45" s="15"/>
      <c r="AF45" s="15"/>
      <c r="AG45" s="14">
        <f t="shared" si="8"/>
        <v>0</v>
      </c>
      <c r="AH45" s="15"/>
      <c r="AI45" s="15"/>
      <c r="AJ45" s="14">
        <f t="shared" si="9"/>
        <v>0</v>
      </c>
      <c r="AK45" s="15"/>
      <c r="AL45" s="15"/>
      <c r="AM45" s="14">
        <f t="shared" si="10"/>
        <v>0</v>
      </c>
      <c r="AN45" s="15"/>
      <c r="AO45" s="15"/>
      <c r="AP45" s="14">
        <f t="shared" si="11"/>
        <v>0</v>
      </c>
      <c r="AQ45" s="15"/>
      <c r="AR45" s="15"/>
      <c r="AS45" s="14">
        <f t="shared" si="12"/>
        <v>0</v>
      </c>
      <c r="AT45" s="15"/>
      <c r="AU45" s="15"/>
      <c r="AV45" s="14">
        <f t="shared" si="13"/>
        <v>0</v>
      </c>
      <c r="AW45" s="14">
        <f t="shared" si="14"/>
        <v>0</v>
      </c>
      <c r="AX45" s="14">
        <f t="shared" si="14"/>
        <v>0</v>
      </c>
      <c r="AY45" s="16"/>
      <c r="AZ45" s="16"/>
      <c r="BA45" s="16"/>
      <c r="BB45" s="16"/>
      <c r="BC45" s="16"/>
      <c r="BD45" s="16"/>
      <c r="BE45" s="15"/>
      <c r="BF45" s="15"/>
      <c r="BG45" s="14">
        <f t="shared" si="15"/>
        <v>0</v>
      </c>
      <c r="BH45" s="15"/>
      <c r="BI45" s="15"/>
      <c r="BJ45" s="14">
        <f t="shared" si="16"/>
        <v>0</v>
      </c>
      <c r="BK45" s="15"/>
      <c r="BL45" s="15"/>
      <c r="BM45" s="14">
        <f t="shared" si="17"/>
        <v>225</v>
      </c>
      <c r="BN45" s="15">
        <v>187</v>
      </c>
      <c r="BO45" s="15"/>
      <c r="BP45" s="15">
        <v>38</v>
      </c>
      <c r="BQ45" s="15"/>
      <c r="BR45" s="15"/>
      <c r="BS45" s="15"/>
      <c r="BT45" s="15"/>
      <c r="BU45" s="14">
        <f t="shared" si="18"/>
        <v>0</v>
      </c>
      <c r="BV45" s="15"/>
      <c r="BW45" s="15"/>
      <c r="BX45" s="14">
        <f t="shared" si="19"/>
        <v>0</v>
      </c>
      <c r="BY45" s="15"/>
      <c r="BZ45" s="15"/>
      <c r="CA45" s="14">
        <f t="shared" si="20"/>
        <v>0</v>
      </c>
      <c r="CB45" s="15"/>
      <c r="CC45" s="15"/>
      <c r="CD45" s="7">
        <f t="shared" si="21"/>
        <v>889</v>
      </c>
      <c r="CE45" s="8">
        <f t="shared" si="22"/>
        <v>859</v>
      </c>
      <c r="CF45" s="9">
        <f t="shared" si="23"/>
        <v>30</v>
      </c>
    </row>
    <row r="46" spans="1:84" ht="35.25" customHeight="1" x14ac:dyDescent="0.2">
      <c r="A46" s="6" t="s">
        <v>106</v>
      </c>
      <c r="B46" s="14">
        <f t="shared" si="0"/>
        <v>0</v>
      </c>
      <c r="C46" s="15"/>
      <c r="D46" s="15"/>
      <c r="E46" s="15"/>
      <c r="F46" s="15"/>
      <c r="G46" s="14">
        <f t="shared" si="1"/>
        <v>90</v>
      </c>
      <c r="H46" s="15">
        <v>0</v>
      </c>
      <c r="I46" s="15">
        <v>0</v>
      </c>
      <c r="J46" s="15">
        <v>0</v>
      </c>
      <c r="K46" s="15">
        <v>90</v>
      </c>
      <c r="L46" s="14">
        <f t="shared" si="2"/>
        <v>257</v>
      </c>
      <c r="M46" s="15">
        <v>0</v>
      </c>
      <c r="N46" s="15">
        <v>0</v>
      </c>
      <c r="O46" s="15">
        <v>0</v>
      </c>
      <c r="P46" s="15">
        <v>257</v>
      </c>
      <c r="Q46" s="14">
        <f t="shared" si="3"/>
        <v>0</v>
      </c>
      <c r="R46" s="15"/>
      <c r="S46" s="15"/>
      <c r="T46" s="14">
        <f t="shared" si="4"/>
        <v>0</v>
      </c>
      <c r="U46" s="15"/>
      <c r="V46" s="15"/>
      <c r="W46" s="14">
        <f t="shared" si="5"/>
        <v>0</v>
      </c>
      <c r="X46" s="15"/>
      <c r="Y46" s="15"/>
      <c r="Z46" s="14">
        <f t="shared" si="6"/>
        <v>0</v>
      </c>
      <c r="AA46" s="15"/>
      <c r="AB46" s="15"/>
      <c r="AC46" s="14">
        <f t="shared" si="7"/>
        <v>0</v>
      </c>
      <c r="AD46" s="15"/>
      <c r="AE46" s="15"/>
      <c r="AF46" s="15"/>
      <c r="AG46" s="14">
        <f t="shared" si="8"/>
        <v>0</v>
      </c>
      <c r="AH46" s="15"/>
      <c r="AI46" s="15"/>
      <c r="AJ46" s="14">
        <f t="shared" si="9"/>
        <v>0</v>
      </c>
      <c r="AK46" s="15"/>
      <c r="AL46" s="15"/>
      <c r="AM46" s="14">
        <f t="shared" si="10"/>
        <v>0</v>
      </c>
      <c r="AN46" s="15"/>
      <c r="AO46" s="15"/>
      <c r="AP46" s="14">
        <f t="shared" si="11"/>
        <v>32</v>
      </c>
      <c r="AQ46" s="15">
        <v>32</v>
      </c>
      <c r="AR46" s="15">
        <v>0</v>
      </c>
      <c r="AS46" s="14">
        <f t="shared" si="12"/>
        <v>0</v>
      </c>
      <c r="AT46" s="15">
        <v>0</v>
      </c>
      <c r="AU46" s="15">
        <v>0</v>
      </c>
      <c r="AV46" s="14">
        <f t="shared" si="13"/>
        <v>0</v>
      </c>
      <c r="AW46" s="14">
        <f t="shared" si="14"/>
        <v>0</v>
      </c>
      <c r="AX46" s="14">
        <f t="shared" si="14"/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5">
        <v>0</v>
      </c>
      <c r="BF46" s="15">
        <v>0</v>
      </c>
      <c r="BG46" s="14">
        <f t="shared" si="15"/>
        <v>0</v>
      </c>
      <c r="BH46" s="15">
        <v>0</v>
      </c>
      <c r="BI46" s="15">
        <v>0</v>
      </c>
      <c r="BJ46" s="14">
        <f t="shared" si="16"/>
        <v>0</v>
      </c>
      <c r="BK46" s="15">
        <v>0</v>
      </c>
      <c r="BL46" s="15">
        <v>0</v>
      </c>
      <c r="BM46" s="14">
        <f t="shared" si="17"/>
        <v>66</v>
      </c>
      <c r="BN46" s="15">
        <v>66</v>
      </c>
      <c r="BO46" s="15"/>
      <c r="BP46" s="15"/>
      <c r="BQ46" s="15"/>
      <c r="BR46" s="15"/>
      <c r="BS46" s="15"/>
      <c r="BT46" s="15"/>
      <c r="BU46" s="14">
        <f t="shared" si="18"/>
        <v>0</v>
      </c>
      <c r="BV46" s="15"/>
      <c r="BW46" s="15"/>
      <c r="BX46" s="14">
        <f t="shared" si="19"/>
        <v>0</v>
      </c>
      <c r="BY46" s="15"/>
      <c r="BZ46" s="15"/>
      <c r="CA46" s="14">
        <f t="shared" si="20"/>
        <v>0</v>
      </c>
      <c r="CB46" s="15"/>
      <c r="CC46" s="15"/>
      <c r="CD46" s="7">
        <f t="shared" si="21"/>
        <v>445</v>
      </c>
      <c r="CE46" s="8">
        <f t="shared" si="22"/>
        <v>355</v>
      </c>
      <c r="CF46" s="9">
        <f t="shared" si="23"/>
        <v>90</v>
      </c>
    </row>
    <row r="47" spans="1:84" ht="47.25" x14ac:dyDescent="0.2">
      <c r="A47" s="6" t="s">
        <v>107</v>
      </c>
      <c r="B47" s="14">
        <f t="shared" si="0"/>
        <v>0</v>
      </c>
      <c r="C47" s="15"/>
      <c r="D47" s="15"/>
      <c r="E47" s="15"/>
      <c r="F47" s="15"/>
      <c r="G47" s="14">
        <f t="shared" si="1"/>
        <v>205</v>
      </c>
      <c r="H47" s="15">
        <v>0</v>
      </c>
      <c r="I47" s="15">
        <v>0</v>
      </c>
      <c r="J47" s="15">
        <v>0</v>
      </c>
      <c r="K47" s="15">
        <v>205</v>
      </c>
      <c r="L47" s="14">
        <f t="shared" si="2"/>
        <v>708</v>
      </c>
      <c r="M47" s="15">
        <v>0</v>
      </c>
      <c r="N47" s="15">
        <v>0</v>
      </c>
      <c r="O47" s="15">
        <v>0</v>
      </c>
      <c r="P47" s="15">
        <v>708</v>
      </c>
      <c r="Q47" s="14">
        <f t="shared" si="3"/>
        <v>0</v>
      </c>
      <c r="R47" s="15"/>
      <c r="S47" s="15"/>
      <c r="T47" s="14">
        <f t="shared" si="4"/>
        <v>0</v>
      </c>
      <c r="U47" s="15"/>
      <c r="V47" s="15"/>
      <c r="W47" s="14">
        <f t="shared" si="5"/>
        <v>0</v>
      </c>
      <c r="X47" s="15"/>
      <c r="Y47" s="15"/>
      <c r="Z47" s="14">
        <f t="shared" si="6"/>
        <v>0</v>
      </c>
      <c r="AA47" s="15"/>
      <c r="AB47" s="15"/>
      <c r="AC47" s="14">
        <f t="shared" si="7"/>
        <v>0</v>
      </c>
      <c r="AD47" s="15"/>
      <c r="AE47" s="15"/>
      <c r="AF47" s="15"/>
      <c r="AG47" s="14">
        <f t="shared" si="8"/>
        <v>0</v>
      </c>
      <c r="AH47" s="15"/>
      <c r="AI47" s="15"/>
      <c r="AJ47" s="14">
        <f t="shared" si="9"/>
        <v>0</v>
      </c>
      <c r="AK47" s="15"/>
      <c r="AL47" s="15"/>
      <c r="AM47" s="14">
        <f t="shared" si="10"/>
        <v>0</v>
      </c>
      <c r="AN47" s="15"/>
      <c r="AO47" s="15"/>
      <c r="AP47" s="14">
        <f t="shared" si="11"/>
        <v>0</v>
      </c>
      <c r="AQ47" s="15"/>
      <c r="AR47" s="15"/>
      <c r="AS47" s="14">
        <f t="shared" si="12"/>
        <v>0</v>
      </c>
      <c r="AT47" s="15"/>
      <c r="AU47" s="15"/>
      <c r="AV47" s="14">
        <f t="shared" si="13"/>
        <v>0</v>
      </c>
      <c r="AW47" s="14">
        <f t="shared" si="14"/>
        <v>0</v>
      </c>
      <c r="AX47" s="14">
        <f t="shared" si="14"/>
        <v>0</v>
      </c>
      <c r="AY47" s="16"/>
      <c r="AZ47" s="16"/>
      <c r="BA47" s="16"/>
      <c r="BB47" s="16"/>
      <c r="BC47" s="16"/>
      <c r="BD47" s="16"/>
      <c r="BE47" s="15"/>
      <c r="BF47" s="15"/>
      <c r="BG47" s="14">
        <f t="shared" si="15"/>
        <v>0</v>
      </c>
      <c r="BH47" s="15"/>
      <c r="BI47" s="15"/>
      <c r="BJ47" s="14">
        <f t="shared" si="16"/>
        <v>0</v>
      </c>
      <c r="BK47" s="15"/>
      <c r="BL47" s="15"/>
      <c r="BM47" s="14">
        <f t="shared" si="17"/>
        <v>208</v>
      </c>
      <c r="BN47" s="15">
        <v>126</v>
      </c>
      <c r="BO47" s="15">
        <v>0</v>
      </c>
      <c r="BP47" s="15">
        <v>82</v>
      </c>
      <c r="BQ47" s="15">
        <v>0</v>
      </c>
      <c r="BR47" s="15"/>
      <c r="BS47" s="15"/>
      <c r="BT47" s="15"/>
      <c r="BU47" s="14">
        <f t="shared" si="18"/>
        <v>0</v>
      </c>
      <c r="BV47" s="15"/>
      <c r="BW47" s="15"/>
      <c r="BX47" s="14">
        <f t="shared" si="19"/>
        <v>0</v>
      </c>
      <c r="BY47" s="15"/>
      <c r="BZ47" s="15"/>
      <c r="CA47" s="14">
        <f t="shared" si="20"/>
        <v>0</v>
      </c>
      <c r="CB47" s="15"/>
      <c r="CC47" s="15"/>
      <c r="CD47" s="7">
        <f t="shared" si="21"/>
        <v>1121</v>
      </c>
      <c r="CE47" s="8">
        <f t="shared" si="22"/>
        <v>916</v>
      </c>
      <c r="CF47" s="9">
        <f t="shared" si="23"/>
        <v>205</v>
      </c>
    </row>
    <row r="48" spans="1:84" ht="47.25" x14ac:dyDescent="0.2">
      <c r="A48" s="6" t="s">
        <v>108</v>
      </c>
      <c r="B48" s="14">
        <f t="shared" si="0"/>
        <v>0</v>
      </c>
      <c r="C48" s="15"/>
      <c r="D48" s="15"/>
      <c r="E48" s="15"/>
      <c r="F48" s="15"/>
      <c r="G48" s="14">
        <f t="shared" si="1"/>
        <v>0</v>
      </c>
      <c r="H48" s="15"/>
      <c r="I48" s="15"/>
      <c r="J48" s="15"/>
      <c r="K48" s="15"/>
      <c r="L48" s="14">
        <f t="shared" si="2"/>
        <v>680</v>
      </c>
      <c r="M48" s="15">
        <v>0</v>
      </c>
      <c r="N48" s="15">
        <v>0</v>
      </c>
      <c r="O48" s="15">
        <v>0</v>
      </c>
      <c r="P48" s="15">
        <v>680</v>
      </c>
      <c r="Q48" s="14">
        <f t="shared" si="3"/>
        <v>0</v>
      </c>
      <c r="R48" s="15"/>
      <c r="S48" s="15"/>
      <c r="T48" s="14">
        <f t="shared" si="4"/>
        <v>0</v>
      </c>
      <c r="U48" s="15"/>
      <c r="V48" s="15"/>
      <c r="W48" s="14">
        <f t="shared" si="5"/>
        <v>0</v>
      </c>
      <c r="X48" s="15"/>
      <c r="Y48" s="15"/>
      <c r="Z48" s="14">
        <f t="shared" si="6"/>
        <v>0</v>
      </c>
      <c r="AA48" s="15"/>
      <c r="AB48" s="15"/>
      <c r="AC48" s="14">
        <f t="shared" si="7"/>
        <v>0</v>
      </c>
      <c r="AD48" s="15"/>
      <c r="AE48" s="15"/>
      <c r="AF48" s="15"/>
      <c r="AG48" s="14">
        <f t="shared" si="8"/>
        <v>0</v>
      </c>
      <c r="AH48" s="15"/>
      <c r="AI48" s="15"/>
      <c r="AJ48" s="14">
        <f t="shared" si="9"/>
        <v>0</v>
      </c>
      <c r="AK48" s="15"/>
      <c r="AL48" s="15"/>
      <c r="AM48" s="14">
        <f t="shared" si="10"/>
        <v>0</v>
      </c>
      <c r="AN48" s="15"/>
      <c r="AO48" s="15"/>
      <c r="AP48" s="14">
        <f t="shared" si="11"/>
        <v>0</v>
      </c>
      <c r="AQ48" s="15"/>
      <c r="AR48" s="15"/>
      <c r="AS48" s="14">
        <f t="shared" si="12"/>
        <v>0</v>
      </c>
      <c r="AT48" s="15"/>
      <c r="AU48" s="15"/>
      <c r="AV48" s="14">
        <f t="shared" si="13"/>
        <v>0</v>
      </c>
      <c r="AW48" s="14">
        <f t="shared" si="14"/>
        <v>0</v>
      </c>
      <c r="AX48" s="14">
        <f t="shared" si="14"/>
        <v>0</v>
      </c>
      <c r="AY48" s="16"/>
      <c r="AZ48" s="16"/>
      <c r="BA48" s="16"/>
      <c r="BB48" s="16"/>
      <c r="BC48" s="16"/>
      <c r="BD48" s="16"/>
      <c r="BE48" s="15"/>
      <c r="BF48" s="15"/>
      <c r="BG48" s="14">
        <f t="shared" si="15"/>
        <v>0</v>
      </c>
      <c r="BH48" s="15"/>
      <c r="BI48" s="15"/>
      <c r="BJ48" s="14">
        <f t="shared" si="16"/>
        <v>0</v>
      </c>
      <c r="BK48" s="15"/>
      <c r="BL48" s="15"/>
      <c r="BM48" s="14">
        <f t="shared" si="17"/>
        <v>0</v>
      </c>
      <c r="BN48" s="15"/>
      <c r="BO48" s="15"/>
      <c r="BP48" s="15"/>
      <c r="BQ48" s="15"/>
      <c r="BR48" s="15"/>
      <c r="BS48" s="15"/>
      <c r="BT48" s="15"/>
      <c r="BU48" s="14">
        <f t="shared" si="18"/>
        <v>0</v>
      </c>
      <c r="BV48" s="15"/>
      <c r="BW48" s="15"/>
      <c r="BX48" s="14">
        <f t="shared" si="19"/>
        <v>0</v>
      </c>
      <c r="BY48" s="15"/>
      <c r="BZ48" s="15"/>
      <c r="CA48" s="14">
        <f t="shared" si="20"/>
        <v>0</v>
      </c>
      <c r="CB48" s="15"/>
      <c r="CC48" s="15"/>
      <c r="CD48" s="7">
        <f t="shared" si="21"/>
        <v>680</v>
      </c>
      <c r="CE48" s="8">
        <f t="shared" si="22"/>
        <v>680</v>
      </c>
      <c r="CF48" s="9">
        <f t="shared" si="23"/>
        <v>0</v>
      </c>
    </row>
    <row r="49" spans="1:84" ht="47.25" x14ac:dyDescent="0.2">
      <c r="A49" s="6" t="s">
        <v>109</v>
      </c>
      <c r="B49" s="14">
        <f t="shared" si="0"/>
        <v>0</v>
      </c>
      <c r="C49" s="15">
        <v>0</v>
      </c>
      <c r="D49" s="15">
        <v>0</v>
      </c>
      <c r="E49" s="15">
        <v>0</v>
      </c>
      <c r="F49" s="15">
        <v>0</v>
      </c>
      <c r="G49" s="14">
        <f t="shared" si="1"/>
        <v>0</v>
      </c>
      <c r="H49" s="15">
        <v>0</v>
      </c>
      <c r="I49" s="15">
        <v>0</v>
      </c>
      <c r="J49" s="15">
        <v>0</v>
      </c>
      <c r="K49" s="15">
        <v>0</v>
      </c>
      <c r="L49" s="14">
        <f t="shared" si="2"/>
        <v>901</v>
      </c>
      <c r="M49" s="15">
        <v>85</v>
      </c>
      <c r="N49" s="15">
        <v>96</v>
      </c>
      <c r="O49" s="15">
        <v>0</v>
      </c>
      <c r="P49" s="15">
        <v>720</v>
      </c>
      <c r="Q49" s="14">
        <f t="shared" si="3"/>
        <v>0</v>
      </c>
      <c r="R49" s="15">
        <v>0</v>
      </c>
      <c r="S49" s="15">
        <v>0</v>
      </c>
      <c r="T49" s="14">
        <f t="shared" si="4"/>
        <v>78</v>
      </c>
      <c r="U49" s="15">
        <v>78</v>
      </c>
      <c r="V49" s="15">
        <v>0</v>
      </c>
      <c r="W49" s="14">
        <f t="shared" si="5"/>
        <v>0</v>
      </c>
      <c r="X49" s="15">
        <v>0</v>
      </c>
      <c r="Y49" s="15">
        <v>0</v>
      </c>
      <c r="Z49" s="14">
        <f t="shared" si="6"/>
        <v>550</v>
      </c>
      <c r="AA49" s="15">
        <v>550</v>
      </c>
      <c r="AB49" s="15">
        <v>0</v>
      </c>
      <c r="AC49" s="14">
        <f t="shared" si="7"/>
        <v>0</v>
      </c>
      <c r="AD49" s="15">
        <v>0</v>
      </c>
      <c r="AE49" s="15"/>
      <c r="AF49" s="15">
        <v>0</v>
      </c>
      <c r="AG49" s="14">
        <f t="shared" si="8"/>
        <v>90</v>
      </c>
      <c r="AH49" s="15">
        <v>90</v>
      </c>
      <c r="AI49" s="15">
        <v>0</v>
      </c>
      <c r="AJ49" s="14">
        <f t="shared" si="9"/>
        <v>0</v>
      </c>
      <c r="AK49" s="15">
        <v>0</v>
      </c>
      <c r="AL49" s="15">
        <v>0</v>
      </c>
      <c r="AM49" s="14">
        <f t="shared" si="10"/>
        <v>0</v>
      </c>
      <c r="AN49" s="15">
        <v>0</v>
      </c>
      <c r="AO49" s="15">
        <v>0</v>
      </c>
      <c r="AP49" s="14">
        <f t="shared" si="11"/>
        <v>780</v>
      </c>
      <c r="AQ49" s="15">
        <v>780</v>
      </c>
      <c r="AR49" s="15">
        <v>0</v>
      </c>
      <c r="AS49" s="14">
        <f t="shared" si="12"/>
        <v>0</v>
      </c>
      <c r="AT49" s="15">
        <v>0</v>
      </c>
      <c r="AU49" s="15">
        <v>0</v>
      </c>
      <c r="AV49" s="14">
        <f t="shared" si="13"/>
        <v>400</v>
      </c>
      <c r="AW49" s="14">
        <f t="shared" si="14"/>
        <v>400</v>
      </c>
      <c r="AX49" s="14">
        <f t="shared" si="14"/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5">
        <v>400</v>
      </c>
      <c r="BF49" s="15">
        <v>0</v>
      </c>
      <c r="BG49" s="14">
        <f t="shared" si="15"/>
        <v>160</v>
      </c>
      <c r="BH49" s="15">
        <v>160</v>
      </c>
      <c r="BI49" s="15">
        <v>0</v>
      </c>
      <c r="BJ49" s="14">
        <f t="shared" si="16"/>
        <v>0</v>
      </c>
      <c r="BK49" s="15">
        <v>0</v>
      </c>
      <c r="BL49" s="15">
        <v>0</v>
      </c>
      <c r="BM49" s="14">
        <f t="shared" si="17"/>
        <v>1867</v>
      </c>
      <c r="BN49" s="15">
        <v>262</v>
      </c>
      <c r="BO49" s="15">
        <v>0</v>
      </c>
      <c r="BP49" s="15">
        <v>900</v>
      </c>
      <c r="BQ49" s="15">
        <v>705</v>
      </c>
      <c r="BR49" s="15">
        <v>0</v>
      </c>
      <c r="BS49" s="15">
        <v>0</v>
      </c>
      <c r="BT49" s="15">
        <v>0</v>
      </c>
      <c r="BU49" s="14">
        <f t="shared" si="18"/>
        <v>0</v>
      </c>
      <c r="BV49" s="15">
        <v>0</v>
      </c>
      <c r="BW49" s="15">
        <v>0</v>
      </c>
      <c r="BX49" s="14">
        <f t="shared" si="19"/>
        <v>45</v>
      </c>
      <c r="BY49" s="15">
        <v>45</v>
      </c>
      <c r="BZ49" s="15">
        <v>0</v>
      </c>
      <c r="CA49" s="14">
        <f t="shared" si="20"/>
        <v>0</v>
      </c>
      <c r="CB49" s="15">
        <v>0</v>
      </c>
      <c r="CC49" s="15">
        <v>0</v>
      </c>
      <c r="CD49" s="7">
        <f t="shared" si="21"/>
        <v>4871</v>
      </c>
      <c r="CE49" s="8">
        <f t="shared" si="22"/>
        <v>4871</v>
      </c>
      <c r="CF49" s="9">
        <f t="shared" si="23"/>
        <v>0</v>
      </c>
    </row>
    <row r="50" spans="1:84" ht="47.25" x14ac:dyDescent="0.2">
      <c r="A50" s="6" t="s">
        <v>110</v>
      </c>
      <c r="B50" s="14">
        <f t="shared" si="0"/>
        <v>176</v>
      </c>
      <c r="C50" s="15">
        <v>176</v>
      </c>
      <c r="D50" s="15">
        <v>0</v>
      </c>
      <c r="E50" s="15">
        <v>0</v>
      </c>
      <c r="F50" s="15">
        <v>0</v>
      </c>
      <c r="G50" s="14">
        <f t="shared" si="1"/>
        <v>0</v>
      </c>
      <c r="H50" s="15">
        <v>0</v>
      </c>
      <c r="I50" s="15">
        <v>0</v>
      </c>
      <c r="J50" s="15">
        <v>0</v>
      </c>
      <c r="K50" s="15">
        <v>0</v>
      </c>
      <c r="L50" s="14">
        <f t="shared" si="2"/>
        <v>441</v>
      </c>
      <c r="M50" s="15">
        <v>0</v>
      </c>
      <c r="N50" s="15">
        <v>0</v>
      </c>
      <c r="O50" s="15">
        <v>141</v>
      </c>
      <c r="P50" s="15">
        <v>300</v>
      </c>
      <c r="Q50" s="14">
        <f t="shared" si="3"/>
        <v>0</v>
      </c>
      <c r="R50" s="15">
        <v>0</v>
      </c>
      <c r="S50" s="15">
        <v>0</v>
      </c>
      <c r="T50" s="14">
        <f t="shared" si="4"/>
        <v>0</v>
      </c>
      <c r="U50" s="15">
        <v>0</v>
      </c>
      <c r="V50" s="15">
        <v>0</v>
      </c>
      <c r="W50" s="14">
        <f t="shared" si="5"/>
        <v>0</v>
      </c>
      <c r="X50" s="15">
        <v>0</v>
      </c>
      <c r="Y50" s="15">
        <v>0</v>
      </c>
      <c r="Z50" s="14">
        <f t="shared" si="6"/>
        <v>457</v>
      </c>
      <c r="AA50" s="15">
        <v>457</v>
      </c>
      <c r="AB50" s="15">
        <v>0</v>
      </c>
      <c r="AC50" s="14">
        <f t="shared" si="7"/>
        <v>0</v>
      </c>
      <c r="AD50" s="15">
        <v>0</v>
      </c>
      <c r="AE50" s="15"/>
      <c r="AF50" s="15">
        <v>0</v>
      </c>
      <c r="AG50" s="14">
        <f t="shared" si="8"/>
        <v>0</v>
      </c>
      <c r="AH50" s="15">
        <v>0</v>
      </c>
      <c r="AI50" s="15">
        <v>0</v>
      </c>
      <c r="AJ50" s="14">
        <f t="shared" si="9"/>
        <v>0</v>
      </c>
      <c r="AK50" s="15">
        <v>0</v>
      </c>
      <c r="AL50" s="15">
        <v>0</v>
      </c>
      <c r="AM50" s="14">
        <f t="shared" si="10"/>
        <v>0</v>
      </c>
      <c r="AN50" s="15">
        <v>0</v>
      </c>
      <c r="AO50" s="15">
        <v>0</v>
      </c>
      <c r="AP50" s="14">
        <f t="shared" si="11"/>
        <v>0</v>
      </c>
      <c r="AQ50" s="15">
        <v>0</v>
      </c>
      <c r="AR50" s="15">
        <v>0</v>
      </c>
      <c r="AS50" s="14">
        <f t="shared" si="12"/>
        <v>0</v>
      </c>
      <c r="AT50" s="15">
        <v>0</v>
      </c>
      <c r="AU50" s="15">
        <v>0</v>
      </c>
      <c r="AV50" s="14">
        <f t="shared" si="13"/>
        <v>0</v>
      </c>
      <c r="AW50" s="14">
        <f t="shared" si="14"/>
        <v>0</v>
      </c>
      <c r="AX50" s="14">
        <f t="shared" si="14"/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5">
        <v>0</v>
      </c>
      <c r="BF50" s="15">
        <v>0</v>
      </c>
      <c r="BG50" s="14">
        <f t="shared" si="15"/>
        <v>0</v>
      </c>
      <c r="BH50" s="15">
        <v>0</v>
      </c>
      <c r="BI50" s="15">
        <v>0</v>
      </c>
      <c r="BJ50" s="14">
        <f t="shared" si="16"/>
        <v>0</v>
      </c>
      <c r="BK50" s="15">
        <v>0</v>
      </c>
      <c r="BL50" s="15">
        <v>0</v>
      </c>
      <c r="BM50" s="14">
        <f t="shared" si="17"/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4">
        <f t="shared" si="18"/>
        <v>95</v>
      </c>
      <c r="BV50" s="15">
        <v>95</v>
      </c>
      <c r="BW50" s="15"/>
      <c r="BX50" s="14">
        <f t="shared" si="19"/>
        <v>0</v>
      </c>
      <c r="BY50" s="15"/>
      <c r="BZ50" s="15"/>
      <c r="CA50" s="14">
        <f t="shared" si="20"/>
        <v>0</v>
      </c>
      <c r="CB50" s="15"/>
      <c r="CC50" s="15"/>
      <c r="CD50" s="7">
        <f t="shared" si="21"/>
        <v>1169</v>
      </c>
      <c r="CE50" s="8">
        <f t="shared" si="22"/>
        <v>1169</v>
      </c>
      <c r="CF50" s="9">
        <f t="shared" si="23"/>
        <v>0</v>
      </c>
    </row>
    <row r="51" spans="1:84" ht="31.5" x14ac:dyDescent="0.2">
      <c r="A51" s="6" t="s">
        <v>111</v>
      </c>
      <c r="B51" s="14">
        <f t="shared" si="0"/>
        <v>0</v>
      </c>
      <c r="C51" s="15"/>
      <c r="D51" s="15"/>
      <c r="E51" s="15"/>
      <c r="F51" s="15"/>
      <c r="G51" s="14">
        <f t="shared" si="1"/>
        <v>947</v>
      </c>
      <c r="H51" s="15"/>
      <c r="I51" s="15"/>
      <c r="J51" s="15"/>
      <c r="K51" s="17">
        <v>947</v>
      </c>
      <c r="L51" s="14">
        <f t="shared" si="2"/>
        <v>0</v>
      </c>
      <c r="M51" s="15"/>
      <c r="N51" s="15"/>
      <c r="O51" s="15"/>
      <c r="P51" s="15"/>
      <c r="Q51" s="14">
        <f t="shared" si="3"/>
        <v>0</v>
      </c>
      <c r="R51" s="15"/>
      <c r="S51" s="15"/>
      <c r="T51" s="14">
        <f t="shared" si="4"/>
        <v>0</v>
      </c>
      <c r="U51" s="15"/>
      <c r="V51" s="15"/>
      <c r="W51" s="14">
        <f t="shared" si="5"/>
        <v>0</v>
      </c>
      <c r="X51" s="15"/>
      <c r="Y51" s="15"/>
      <c r="Z51" s="14">
        <f t="shared" si="6"/>
        <v>378</v>
      </c>
      <c r="AA51" s="15"/>
      <c r="AB51" s="17">
        <v>378</v>
      </c>
      <c r="AC51" s="14">
        <f t="shared" si="7"/>
        <v>0</v>
      </c>
      <c r="AD51" s="15"/>
      <c r="AE51" s="15"/>
      <c r="AF51" s="15"/>
      <c r="AG51" s="14">
        <f t="shared" si="8"/>
        <v>0</v>
      </c>
      <c r="AH51" s="15"/>
      <c r="AI51" s="15"/>
      <c r="AJ51" s="14">
        <f t="shared" si="9"/>
        <v>0</v>
      </c>
      <c r="AK51" s="15"/>
      <c r="AL51" s="15"/>
      <c r="AM51" s="14">
        <f t="shared" si="10"/>
        <v>0</v>
      </c>
      <c r="AN51" s="15"/>
      <c r="AO51" s="15"/>
      <c r="AP51" s="14">
        <f t="shared" si="11"/>
        <v>0</v>
      </c>
      <c r="AQ51" s="15"/>
      <c r="AR51" s="15"/>
      <c r="AS51" s="14">
        <f t="shared" si="12"/>
        <v>0</v>
      </c>
      <c r="AT51" s="15"/>
      <c r="AU51" s="15"/>
      <c r="AV51" s="14">
        <f t="shared" si="13"/>
        <v>0</v>
      </c>
      <c r="AW51" s="14">
        <f t="shared" si="14"/>
        <v>0</v>
      </c>
      <c r="AX51" s="14">
        <f t="shared" si="14"/>
        <v>0</v>
      </c>
      <c r="AY51" s="16"/>
      <c r="AZ51" s="16"/>
      <c r="BA51" s="16"/>
      <c r="BB51" s="16"/>
      <c r="BC51" s="16"/>
      <c r="BD51" s="16"/>
      <c r="BE51" s="15"/>
      <c r="BF51" s="15"/>
      <c r="BG51" s="14">
        <f t="shared" si="15"/>
        <v>0</v>
      </c>
      <c r="BH51" s="15"/>
      <c r="BI51" s="15"/>
      <c r="BJ51" s="14">
        <f t="shared" si="16"/>
        <v>0</v>
      </c>
      <c r="BK51" s="15"/>
      <c r="BL51" s="15"/>
      <c r="BM51" s="14">
        <f t="shared" si="17"/>
        <v>0</v>
      </c>
      <c r="BN51" s="15"/>
      <c r="BO51" s="15"/>
      <c r="BP51" s="15"/>
      <c r="BQ51" s="15"/>
      <c r="BR51" s="15"/>
      <c r="BS51" s="15"/>
      <c r="BT51" s="15"/>
      <c r="BU51" s="14">
        <f t="shared" si="18"/>
        <v>0</v>
      </c>
      <c r="BV51" s="15"/>
      <c r="BW51" s="15"/>
      <c r="BX51" s="14">
        <f t="shared" si="19"/>
        <v>0</v>
      </c>
      <c r="BY51" s="15"/>
      <c r="BZ51" s="15"/>
      <c r="CA51" s="14">
        <f t="shared" si="20"/>
        <v>0</v>
      </c>
      <c r="CB51" s="15"/>
      <c r="CC51" s="15"/>
      <c r="CD51" s="7">
        <f t="shared" si="21"/>
        <v>1325</v>
      </c>
      <c r="CE51" s="8">
        <f t="shared" si="22"/>
        <v>0</v>
      </c>
      <c r="CF51" s="9">
        <f t="shared" si="23"/>
        <v>1325</v>
      </c>
    </row>
    <row r="52" spans="1:84" ht="47.25" x14ac:dyDescent="0.2">
      <c r="A52" s="6" t="s">
        <v>112</v>
      </c>
      <c r="B52" s="14">
        <f t="shared" si="0"/>
        <v>0</v>
      </c>
      <c r="C52" s="15"/>
      <c r="D52" s="15"/>
      <c r="E52" s="15"/>
      <c r="F52" s="15"/>
      <c r="G52" s="14">
        <f t="shared" si="1"/>
        <v>0</v>
      </c>
      <c r="H52" s="15"/>
      <c r="I52" s="15"/>
      <c r="J52" s="15"/>
      <c r="K52" s="15"/>
      <c r="L52" s="14">
        <f t="shared" si="2"/>
        <v>2097</v>
      </c>
      <c r="M52" s="15">
        <v>0</v>
      </c>
      <c r="N52" s="15">
        <v>0</v>
      </c>
      <c r="O52" s="15">
        <v>0</v>
      </c>
      <c r="P52" s="15">
        <v>2097</v>
      </c>
      <c r="Q52" s="14">
        <f t="shared" si="3"/>
        <v>0</v>
      </c>
      <c r="R52" s="15">
        <v>0</v>
      </c>
      <c r="S52" s="15">
        <v>0</v>
      </c>
      <c r="T52" s="14">
        <f t="shared" si="4"/>
        <v>0</v>
      </c>
      <c r="U52" s="15">
        <v>0</v>
      </c>
      <c r="V52" s="15">
        <v>0</v>
      </c>
      <c r="W52" s="14">
        <f t="shared" si="5"/>
        <v>0</v>
      </c>
      <c r="X52" s="15">
        <v>0</v>
      </c>
      <c r="Y52" s="15">
        <v>0</v>
      </c>
      <c r="Z52" s="14">
        <f t="shared" si="6"/>
        <v>165</v>
      </c>
      <c r="AA52" s="15">
        <v>100</v>
      </c>
      <c r="AB52" s="15">
        <v>65</v>
      </c>
      <c r="AC52" s="14">
        <f t="shared" si="7"/>
        <v>0</v>
      </c>
      <c r="AD52" s="15"/>
      <c r="AE52" s="15"/>
      <c r="AF52" s="15"/>
      <c r="AG52" s="14">
        <f t="shared" si="8"/>
        <v>0</v>
      </c>
      <c r="AH52" s="15"/>
      <c r="AI52" s="15"/>
      <c r="AJ52" s="14">
        <f t="shared" si="9"/>
        <v>0</v>
      </c>
      <c r="AK52" s="15"/>
      <c r="AL52" s="15"/>
      <c r="AM52" s="14">
        <f t="shared" si="10"/>
        <v>0</v>
      </c>
      <c r="AN52" s="15"/>
      <c r="AO52" s="15"/>
      <c r="AP52" s="14">
        <f t="shared" si="11"/>
        <v>0</v>
      </c>
      <c r="AQ52" s="15"/>
      <c r="AR52" s="15"/>
      <c r="AS52" s="14">
        <f t="shared" si="12"/>
        <v>0</v>
      </c>
      <c r="AT52" s="15"/>
      <c r="AU52" s="15"/>
      <c r="AV52" s="14">
        <f t="shared" si="13"/>
        <v>0</v>
      </c>
      <c r="AW52" s="14">
        <f t="shared" si="14"/>
        <v>0</v>
      </c>
      <c r="AX52" s="14">
        <f t="shared" si="14"/>
        <v>0</v>
      </c>
      <c r="AY52" s="16"/>
      <c r="AZ52" s="16"/>
      <c r="BA52" s="16"/>
      <c r="BB52" s="16"/>
      <c r="BC52" s="16"/>
      <c r="BD52" s="16"/>
      <c r="BE52" s="15"/>
      <c r="BF52" s="15"/>
      <c r="BG52" s="14">
        <f t="shared" si="15"/>
        <v>0</v>
      </c>
      <c r="BH52" s="15"/>
      <c r="BI52" s="15"/>
      <c r="BJ52" s="14">
        <f t="shared" si="16"/>
        <v>0</v>
      </c>
      <c r="BK52" s="15"/>
      <c r="BL52" s="15"/>
      <c r="BM52" s="14">
        <f t="shared" si="17"/>
        <v>105</v>
      </c>
      <c r="BN52" s="15">
        <v>45</v>
      </c>
      <c r="BO52" s="15">
        <v>0</v>
      </c>
      <c r="BP52" s="15">
        <v>60</v>
      </c>
      <c r="BQ52" s="15"/>
      <c r="BR52" s="15"/>
      <c r="BS52" s="15"/>
      <c r="BT52" s="15"/>
      <c r="BU52" s="14">
        <f t="shared" si="18"/>
        <v>0</v>
      </c>
      <c r="BV52" s="15"/>
      <c r="BW52" s="15"/>
      <c r="BX52" s="14">
        <f t="shared" si="19"/>
        <v>0</v>
      </c>
      <c r="BY52" s="15"/>
      <c r="BZ52" s="15"/>
      <c r="CA52" s="14">
        <f t="shared" si="20"/>
        <v>0</v>
      </c>
      <c r="CB52" s="15"/>
      <c r="CC52" s="15"/>
      <c r="CD52" s="7">
        <f t="shared" si="21"/>
        <v>2367</v>
      </c>
      <c r="CE52" s="8">
        <f t="shared" si="22"/>
        <v>2302</v>
      </c>
      <c r="CF52" s="9">
        <f t="shared" si="23"/>
        <v>65</v>
      </c>
    </row>
    <row r="53" spans="1:84" ht="31.5" x14ac:dyDescent="0.2">
      <c r="A53" s="6" t="s">
        <v>113</v>
      </c>
      <c r="B53" s="14">
        <f t="shared" si="0"/>
        <v>0</v>
      </c>
      <c r="C53" s="15"/>
      <c r="D53" s="15"/>
      <c r="E53" s="15"/>
      <c r="F53" s="15"/>
      <c r="G53" s="14">
        <f t="shared" si="1"/>
        <v>0</v>
      </c>
      <c r="H53" s="15"/>
      <c r="I53" s="15"/>
      <c r="J53" s="15"/>
      <c r="K53" s="15"/>
      <c r="L53" s="14">
        <f t="shared" si="2"/>
        <v>1000</v>
      </c>
      <c r="M53" s="15">
        <v>0</v>
      </c>
      <c r="N53" s="15">
        <v>0</v>
      </c>
      <c r="O53" s="15">
        <v>0</v>
      </c>
      <c r="P53" s="15">
        <v>1000</v>
      </c>
      <c r="Q53" s="14">
        <f t="shared" si="3"/>
        <v>0</v>
      </c>
      <c r="R53" s="15">
        <v>0</v>
      </c>
      <c r="S53" s="15">
        <v>0</v>
      </c>
      <c r="T53" s="14">
        <f t="shared" si="4"/>
        <v>0</v>
      </c>
      <c r="U53" s="15">
        <v>0</v>
      </c>
      <c r="V53" s="15">
        <v>0</v>
      </c>
      <c r="W53" s="14">
        <f t="shared" si="5"/>
        <v>0</v>
      </c>
      <c r="X53" s="15">
        <v>0</v>
      </c>
      <c r="Y53" s="15">
        <v>0</v>
      </c>
      <c r="Z53" s="14">
        <f t="shared" si="6"/>
        <v>300</v>
      </c>
      <c r="AA53" s="15">
        <v>300</v>
      </c>
      <c r="AB53" s="15">
        <v>0</v>
      </c>
      <c r="AC53" s="14">
        <f t="shared" si="7"/>
        <v>0</v>
      </c>
      <c r="AD53" s="15"/>
      <c r="AE53" s="15"/>
      <c r="AF53" s="15"/>
      <c r="AG53" s="14">
        <f t="shared" si="8"/>
        <v>0</v>
      </c>
      <c r="AH53" s="15"/>
      <c r="AI53" s="15"/>
      <c r="AJ53" s="14">
        <f t="shared" si="9"/>
        <v>0</v>
      </c>
      <c r="AK53" s="15"/>
      <c r="AL53" s="15"/>
      <c r="AM53" s="14">
        <f t="shared" si="10"/>
        <v>0</v>
      </c>
      <c r="AN53" s="15"/>
      <c r="AO53" s="15"/>
      <c r="AP53" s="14">
        <f t="shared" si="11"/>
        <v>0</v>
      </c>
      <c r="AQ53" s="15"/>
      <c r="AR53" s="15"/>
      <c r="AS53" s="14">
        <f t="shared" si="12"/>
        <v>0</v>
      </c>
      <c r="AT53" s="15"/>
      <c r="AU53" s="15"/>
      <c r="AV53" s="14">
        <f t="shared" si="13"/>
        <v>0</v>
      </c>
      <c r="AW53" s="14">
        <f t="shared" si="14"/>
        <v>0</v>
      </c>
      <c r="AX53" s="14">
        <f t="shared" si="14"/>
        <v>0</v>
      </c>
      <c r="AY53" s="16"/>
      <c r="AZ53" s="16"/>
      <c r="BA53" s="16"/>
      <c r="BB53" s="16"/>
      <c r="BC53" s="16"/>
      <c r="BD53" s="16"/>
      <c r="BE53" s="15"/>
      <c r="BF53" s="15"/>
      <c r="BG53" s="14">
        <f t="shared" si="15"/>
        <v>0</v>
      </c>
      <c r="BH53" s="15"/>
      <c r="BI53" s="15"/>
      <c r="BJ53" s="14">
        <f t="shared" si="16"/>
        <v>0</v>
      </c>
      <c r="BK53" s="15"/>
      <c r="BL53" s="15"/>
      <c r="BM53" s="14">
        <f t="shared" si="17"/>
        <v>0</v>
      </c>
      <c r="BN53" s="15"/>
      <c r="BO53" s="15"/>
      <c r="BP53" s="15"/>
      <c r="BQ53" s="15"/>
      <c r="BR53" s="15"/>
      <c r="BS53" s="15"/>
      <c r="BT53" s="15"/>
      <c r="BU53" s="14">
        <f t="shared" si="18"/>
        <v>0</v>
      </c>
      <c r="BV53" s="15"/>
      <c r="BW53" s="15"/>
      <c r="BX53" s="14">
        <f t="shared" si="19"/>
        <v>0</v>
      </c>
      <c r="BY53" s="15"/>
      <c r="BZ53" s="15"/>
      <c r="CA53" s="14">
        <f t="shared" si="20"/>
        <v>0</v>
      </c>
      <c r="CB53" s="15"/>
      <c r="CC53" s="15"/>
      <c r="CD53" s="7">
        <f t="shared" si="21"/>
        <v>1300</v>
      </c>
      <c r="CE53" s="8">
        <f t="shared" si="22"/>
        <v>1300</v>
      </c>
      <c r="CF53" s="9">
        <f t="shared" si="23"/>
        <v>0</v>
      </c>
    </row>
    <row r="54" spans="1:84" ht="31.5" x14ac:dyDescent="0.2">
      <c r="A54" s="6" t="s">
        <v>114</v>
      </c>
      <c r="B54" s="14">
        <f t="shared" si="0"/>
        <v>0</v>
      </c>
      <c r="C54" s="15"/>
      <c r="D54" s="15"/>
      <c r="E54" s="15"/>
      <c r="F54" s="15"/>
      <c r="G54" s="14">
        <f t="shared" si="1"/>
        <v>0</v>
      </c>
      <c r="H54" s="15"/>
      <c r="I54" s="15"/>
      <c r="J54" s="15"/>
      <c r="K54" s="15"/>
      <c r="L54" s="14">
        <f t="shared" si="2"/>
        <v>400</v>
      </c>
      <c r="M54" s="15">
        <v>0</v>
      </c>
      <c r="N54" s="15">
        <v>0</v>
      </c>
      <c r="O54" s="15">
        <v>0</v>
      </c>
      <c r="P54" s="15">
        <v>400</v>
      </c>
      <c r="Q54" s="14">
        <f t="shared" si="3"/>
        <v>0</v>
      </c>
      <c r="R54" s="15"/>
      <c r="S54" s="15"/>
      <c r="T54" s="14">
        <f t="shared" si="4"/>
        <v>0</v>
      </c>
      <c r="U54" s="15"/>
      <c r="V54" s="15"/>
      <c r="W54" s="14">
        <f t="shared" si="5"/>
        <v>0</v>
      </c>
      <c r="X54" s="15"/>
      <c r="Y54" s="15"/>
      <c r="Z54" s="14">
        <f t="shared" si="6"/>
        <v>0</v>
      </c>
      <c r="AA54" s="15"/>
      <c r="AB54" s="15"/>
      <c r="AC54" s="14">
        <f t="shared" si="7"/>
        <v>0</v>
      </c>
      <c r="AD54" s="15"/>
      <c r="AE54" s="15"/>
      <c r="AF54" s="15"/>
      <c r="AG54" s="14">
        <f t="shared" si="8"/>
        <v>0</v>
      </c>
      <c r="AH54" s="15"/>
      <c r="AI54" s="15"/>
      <c r="AJ54" s="14">
        <f t="shared" si="9"/>
        <v>0</v>
      </c>
      <c r="AK54" s="15"/>
      <c r="AL54" s="15"/>
      <c r="AM54" s="14">
        <f t="shared" si="10"/>
        <v>0</v>
      </c>
      <c r="AN54" s="15"/>
      <c r="AO54" s="15"/>
      <c r="AP54" s="14">
        <f t="shared" si="11"/>
        <v>536</v>
      </c>
      <c r="AQ54" s="15">
        <v>536</v>
      </c>
      <c r="AR54" s="15"/>
      <c r="AS54" s="14">
        <f t="shared" si="12"/>
        <v>0</v>
      </c>
      <c r="AT54" s="15"/>
      <c r="AU54" s="15"/>
      <c r="AV54" s="14">
        <f t="shared" si="13"/>
        <v>0</v>
      </c>
      <c r="AW54" s="14">
        <f t="shared" si="14"/>
        <v>0</v>
      </c>
      <c r="AX54" s="14">
        <f t="shared" si="14"/>
        <v>0</v>
      </c>
      <c r="AY54" s="16"/>
      <c r="AZ54" s="16"/>
      <c r="BA54" s="16"/>
      <c r="BB54" s="16"/>
      <c r="BC54" s="16"/>
      <c r="BD54" s="16"/>
      <c r="BE54" s="15"/>
      <c r="BF54" s="15"/>
      <c r="BG54" s="14">
        <f t="shared" si="15"/>
        <v>0</v>
      </c>
      <c r="BH54" s="15"/>
      <c r="BI54" s="15"/>
      <c r="BJ54" s="14">
        <f t="shared" si="16"/>
        <v>0</v>
      </c>
      <c r="BK54" s="15"/>
      <c r="BL54" s="15"/>
      <c r="BM54" s="14">
        <f t="shared" si="17"/>
        <v>310</v>
      </c>
      <c r="BN54" s="15">
        <v>90</v>
      </c>
      <c r="BO54" s="15">
        <v>0</v>
      </c>
      <c r="BP54" s="15">
        <v>220</v>
      </c>
      <c r="BQ54" s="15"/>
      <c r="BR54" s="15"/>
      <c r="BS54" s="15"/>
      <c r="BT54" s="15"/>
      <c r="BU54" s="14">
        <f t="shared" si="18"/>
        <v>0</v>
      </c>
      <c r="BV54" s="15"/>
      <c r="BW54" s="15"/>
      <c r="BX54" s="14">
        <f t="shared" si="19"/>
        <v>0</v>
      </c>
      <c r="BY54" s="15"/>
      <c r="BZ54" s="15"/>
      <c r="CA54" s="14">
        <f t="shared" si="20"/>
        <v>0</v>
      </c>
      <c r="CB54" s="15"/>
      <c r="CC54" s="15"/>
      <c r="CD54" s="7">
        <f t="shared" si="21"/>
        <v>1246</v>
      </c>
      <c r="CE54" s="8">
        <f t="shared" si="22"/>
        <v>1246</v>
      </c>
      <c r="CF54" s="9">
        <f t="shared" si="23"/>
        <v>0</v>
      </c>
    </row>
    <row r="55" spans="1:84" ht="47.25" x14ac:dyDescent="0.2">
      <c r="A55" s="6" t="s">
        <v>115</v>
      </c>
      <c r="B55" s="14">
        <f t="shared" si="0"/>
        <v>0</v>
      </c>
      <c r="C55" s="15"/>
      <c r="D55" s="15"/>
      <c r="E55" s="15"/>
      <c r="F55" s="15"/>
      <c r="G55" s="14">
        <f t="shared" si="1"/>
        <v>0</v>
      </c>
      <c r="H55" s="15"/>
      <c r="I55" s="15"/>
      <c r="J55" s="15"/>
      <c r="K55" s="15"/>
      <c r="L55" s="14">
        <f t="shared" si="2"/>
        <v>260</v>
      </c>
      <c r="M55" s="15">
        <v>0</v>
      </c>
      <c r="N55" s="15">
        <v>0</v>
      </c>
      <c r="O55" s="15">
        <v>0</v>
      </c>
      <c r="P55" s="15">
        <v>260</v>
      </c>
      <c r="Q55" s="14">
        <f t="shared" si="3"/>
        <v>0</v>
      </c>
      <c r="R55" s="15"/>
      <c r="S55" s="15"/>
      <c r="T55" s="14">
        <f t="shared" si="4"/>
        <v>0</v>
      </c>
      <c r="U55" s="15"/>
      <c r="V55" s="15"/>
      <c r="W55" s="14">
        <f t="shared" si="5"/>
        <v>0</v>
      </c>
      <c r="X55" s="15"/>
      <c r="Y55" s="15"/>
      <c r="Z55" s="14">
        <f t="shared" si="6"/>
        <v>328</v>
      </c>
      <c r="AA55" s="15">
        <v>328</v>
      </c>
      <c r="AB55" s="15">
        <v>0</v>
      </c>
      <c r="AC55" s="14">
        <f t="shared" si="7"/>
        <v>0</v>
      </c>
      <c r="AD55" s="15">
        <v>0</v>
      </c>
      <c r="AE55" s="15"/>
      <c r="AF55" s="15">
        <v>0</v>
      </c>
      <c r="AG55" s="14">
        <f t="shared" si="8"/>
        <v>0</v>
      </c>
      <c r="AH55" s="15">
        <v>0</v>
      </c>
      <c r="AI55" s="15">
        <v>0</v>
      </c>
      <c r="AJ55" s="14">
        <f t="shared" si="9"/>
        <v>0</v>
      </c>
      <c r="AK55" s="15">
        <v>0</v>
      </c>
      <c r="AL55" s="15">
        <v>0</v>
      </c>
      <c r="AM55" s="14">
        <f t="shared" si="10"/>
        <v>0</v>
      </c>
      <c r="AN55" s="15">
        <v>0</v>
      </c>
      <c r="AO55" s="15">
        <v>0</v>
      </c>
      <c r="AP55" s="14">
        <f t="shared" si="11"/>
        <v>388</v>
      </c>
      <c r="AQ55" s="15">
        <v>388</v>
      </c>
      <c r="AR55" s="15"/>
      <c r="AS55" s="14">
        <f t="shared" si="12"/>
        <v>0</v>
      </c>
      <c r="AT55" s="15"/>
      <c r="AU55" s="15"/>
      <c r="AV55" s="14">
        <f t="shared" si="13"/>
        <v>0</v>
      </c>
      <c r="AW55" s="14">
        <f t="shared" si="14"/>
        <v>0</v>
      </c>
      <c r="AX55" s="14">
        <f t="shared" si="14"/>
        <v>0</v>
      </c>
      <c r="AY55" s="16"/>
      <c r="AZ55" s="16"/>
      <c r="BA55" s="16"/>
      <c r="BB55" s="16"/>
      <c r="BC55" s="16"/>
      <c r="BD55" s="16"/>
      <c r="BE55" s="15"/>
      <c r="BF55" s="15"/>
      <c r="BG55" s="14">
        <f t="shared" si="15"/>
        <v>0</v>
      </c>
      <c r="BH55" s="15"/>
      <c r="BI55" s="15"/>
      <c r="BJ55" s="14">
        <f t="shared" si="16"/>
        <v>0</v>
      </c>
      <c r="BK55" s="15"/>
      <c r="BL55" s="15"/>
      <c r="BM55" s="14">
        <f t="shared" si="17"/>
        <v>0</v>
      </c>
      <c r="BN55" s="15"/>
      <c r="BO55" s="15"/>
      <c r="BP55" s="15"/>
      <c r="BQ55" s="15"/>
      <c r="BR55" s="15"/>
      <c r="BS55" s="15"/>
      <c r="BT55" s="15"/>
      <c r="BU55" s="14">
        <f t="shared" si="18"/>
        <v>0</v>
      </c>
      <c r="BV55" s="15"/>
      <c r="BW55" s="15"/>
      <c r="BX55" s="14">
        <f t="shared" si="19"/>
        <v>0</v>
      </c>
      <c r="BY55" s="15"/>
      <c r="BZ55" s="15"/>
      <c r="CA55" s="14">
        <f t="shared" si="20"/>
        <v>0</v>
      </c>
      <c r="CB55" s="15"/>
      <c r="CC55" s="15"/>
      <c r="CD55" s="7">
        <f t="shared" si="21"/>
        <v>976</v>
      </c>
      <c r="CE55" s="8">
        <f t="shared" si="22"/>
        <v>976</v>
      </c>
      <c r="CF55" s="9">
        <f t="shared" si="23"/>
        <v>0</v>
      </c>
    </row>
    <row r="56" spans="1:84" ht="43.5" customHeight="1" x14ac:dyDescent="0.2">
      <c r="A56" s="6" t="s">
        <v>156</v>
      </c>
      <c r="B56" s="14">
        <f t="shared" si="0"/>
        <v>0</v>
      </c>
      <c r="C56" s="15">
        <v>0</v>
      </c>
      <c r="D56" s="15">
        <v>0</v>
      </c>
      <c r="E56" s="15">
        <v>0</v>
      </c>
      <c r="F56" s="15">
        <v>0</v>
      </c>
      <c r="G56" s="14">
        <f t="shared" si="1"/>
        <v>0</v>
      </c>
      <c r="H56" s="15">
        <v>0</v>
      </c>
      <c r="I56" s="15">
        <v>0</v>
      </c>
      <c r="J56" s="15">
        <v>0</v>
      </c>
      <c r="K56" s="15">
        <v>0</v>
      </c>
      <c r="L56" s="14">
        <f t="shared" si="2"/>
        <v>308</v>
      </c>
      <c r="M56" s="15">
        <v>0</v>
      </c>
      <c r="N56" s="15">
        <v>0</v>
      </c>
      <c r="O56" s="15">
        <v>0</v>
      </c>
      <c r="P56" s="15">
        <v>308</v>
      </c>
      <c r="Q56" s="14">
        <f t="shared" si="3"/>
        <v>0</v>
      </c>
      <c r="R56" s="15">
        <v>0</v>
      </c>
      <c r="S56" s="15">
        <v>0</v>
      </c>
      <c r="T56" s="14">
        <f t="shared" si="4"/>
        <v>120</v>
      </c>
      <c r="U56" s="15">
        <v>120</v>
      </c>
      <c r="V56" s="15">
        <v>0</v>
      </c>
      <c r="W56" s="14">
        <f t="shared" si="5"/>
        <v>0</v>
      </c>
      <c r="X56" s="15">
        <v>0</v>
      </c>
      <c r="Y56" s="15">
        <v>0</v>
      </c>
      <c r="Z56" s="14">
        <f t="shared" si="6"/>
        <v>170</v>
      </c>
      <c r="AA56" s="15">
        <v>170</v>
      </c>
      <c r="AB56" s="15">
        <v>0</v>
      </c>
      <c r="AC56" s="14">
        <f t="shared" si="7"/>
        <v>0</v>
      </c>
      <c r="AD56" s="15">
        <v>0</v>
      </c>
      <c r="AE56" s="15"/>
      <c r="AF56" s="15">
        <v>0</v>
      </c>
      <c r="AG56" s="14">
        <f t="shared" si="8"/>
        <v>0</v>
      </c>
      <c r="AH56" s="15">
        <v>0</v>
      </c>
      <c r="AI56" s="15">
        <v>0</v>
      </c>
      <c r="AJ56" s="14">
        <f t="shared" si="9"/>
        <v>0</v>
      </c>
      <c r="AK56" s="15">
        <v>0</v>
      </c>
      <c r="AL56" s="15">
        <v>0</v>
      </c>
      <c r="AM56" s="14">
        <f t="shared" si="10"/>
        <v>0</v>
      </c>
      <c r="AN56" s="15">
        <v>0</v>
      </c>
      <c r="AO56" s="15">
        <v>0</v>
      </c>
      <c r="AP56" s="14">
        <f t="shared" si="11"/>
        <v>0</v>
      </c>
      <c r="AQ56" s="15">
        <v>0</v>
      </c>
      <c r="AR56" s="15">
        <v>0</v>
      </c>
      <c r="AS56" s="14">
        <f t="shared" si="12"/>
        <v>0</v>
      </c>
      <c r="AT56" s="15">
        <v>0</v>
      </c>
      <c r="AU56" s="15">
        <v>0</v>
      </c>
      <c r="AV56" s="14">
        <f t="shared" si="13"/>
        <v>585</v>
      </c>
      <c r="AW56" s="14">
        <f t="shared" si="14"/>
        <v>585</v>
      </c>
      <c r="AX56" s="14">
        <f t="shared" si="14"/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5">
        <v>585</v>
      </c>
      <c r="BF56" s="15">
        <v>0</v>
      </c>
      <c r="BG56" s="14">
        <f t="shared" si="15"/>
        <v>0</v>
      </c>
      <c r="BH56" s="15">
        <v>0</v>
      </c>
      <c r="BI56" s="15">
        <v>0</v>
      </c>
      <c r="BJ56" s="14">
        <f t="shared" si="16"/>
        <v>0</v>
      </c>
      <c r="BK56" s="15">
        <v>0</v>
      </c>
      <c r="BL56" s="15">
        <v>0</v>
      </c>
      <c r="BM56" s="14">
        <f t="shared" si="17"/>
        <v>762</v>
      </c>
      <c r="BN56" s="15">
        <v>240</v>
      </c>
      <c r="BO56" s="15">
        <v>0</v>
      </c>
      <c r="BP56" s="15">
        <v>522</v>
      </c>
      <c r="BQ56" s="15">
        <v>0</v>
      </c>
      <c r="BR56" s="15">
        <v>0</v>
      </c>
      <c r="BS56" s="15">
        <v>0</v>
      </c>
      <c r="BT56" s="15">
        <v>0</v>
      </c>
      <c r="BU56" s="14">
        <f t="shared" si="18"/>
        <v>0</v>
      </c>
      <c r="BV56" s="15">
        <v>0</v>
      </c>
      <c r="BW56" s="15">
        <v>0</v>
      </c>
      <c r="BX56" s="14">
        <f t="shared" si="19"/>
        <v>0</v>
      </c>
      <c r="BY56" s="15">
        <v>0</v>
      </c>
      <c r="BZ56" s="15">
        <v>0</v>
      </c>
      <c r="CA56" s="14">
        <f t="shared" si="20"/>
        <v>0</v>
      </c>
      <c r="CB56" s="15">
        <v>0</v>
      </c>
      <c r="CC56" s="15">
        <v>0</v>
      </c>
      <c r="CD56" s="7">
        <f t="shared" si="21"/>
        <v>1945</v>
      </c>
      <c r="CE56" s="8">
        <f t="shared" si="22"/>
        <v>1945</v>
      </c>
      <c r="CF56" s="9">
        <f t="shared" si="23"/>
        <v>0</v>
      </c>
    </row>
    <row r="57" spans="1:84" ht="47.25" x14ac:dyDescent="0.2">
      <c r="A57" s="6" t="s">
        <v>116</v>
      </c>
      <c r="B57" s="14">
        <f t="shared" si="0"/>
        <v>0</v>
      </c>
      <c r="C57" s="15"/>
      <c r="D57" s="15"/>
      <c r="E57" s="15"/>
      <c r="F57" s="15"/>
      <c r="G57" s="14">
        <f t="shared" si="1"/>
        <v>0</v>
      </c>
      <c r="H57" s="15"/>
      <c r="I57" s="15"/>
      <c r="J57" s="15"/>
      <c r="K57" s="15"/>
      <c r="L57" s="14">
        <f t="shared" si="2"/>
        <v>820</v>
      </c>
      <c r="M57" s="15">
        <v>0</v>
      </c>
      <c r="N57" s="15">
        <v>0</v>
      </c>
      <c r="O57" s="15">
        <v>0</v>
      </c>
      <c r="P57" s="15">
        <v>820</v>
      </c>
      <c r="Q57" s="14">
        <f t="shared" si="3"/>
        <v>0</v>
      </c>
      <c r="R57" s="15">
        <v>0</v>
      </c>
      <c r="S57" s="15">
        <v>0</v>
      </c>
      <c r="T57" s="14">
        <f t="shared" si="4"/>
        <v>0</v>
      </c>
      <c r="U57" s="15">
        <v>0</v>
      </c>
      <c r="V57" s="15">
        <v>0</v>
      </c>
      <c r="W57" s="14">
        <f t="shared" si="5"/>
        <v>0</v>
      </c>
      <c r="X57" s="15">
        <v>0</v>
      </c>
      <c r="Y57" s="15">
        <v>0</v>
      </c>
      <c r="Z57" s="14">
        <f t="shared" si="6"/>
        <v>274</v>
      </c>
      <c r="AA57" s="15">
        <v>274</v>
      </c>
      <c r="AB57" s="15"/>
      <c r="AC57" s="14">
        <f t="shared" si="7"/>
        <v>0</v>
      </c>
      <c r="AD57" s="15"/>
      <c r="AE57" s="15"/>
      <c r="AF57" s="15"/>
      <c r="AG57" s="14">
        <f t="shared" si="8"/>
        <v>0</v>
      </c>
      <c r="AH57" s="15"/>
      <c r="AI57" s="15"/>
      <c r="AJ57" s="14">
        <f t="shared" si="9"/>
        <v>0</v>
      </c>
      <c r="AK57" s="15"/>
      <c r="AL57" s="15"/>
      <c r="AM57" s="14">
        <f t="shared" si="10"/>
        <v>0</v>
      </c>
      <c r="AN57" s="15"/>
      <c r="AO57" s="15"/>
      <c r="AP57" s="14">
        <f t="shared" si="11"/>
        <v>0</v>
      </c>
      <c r="AQ57" s="15"/>
      <c r="AR57" s="15"/>
      <c r="AS57" s="14">
        <f t="shared" si="12"/>
        <v>0</v>
      </c>
      <c r="AT57" s="15"/>
      <c r="AU57" s="15"/>
      <c r="AV57" s="14">
        <f t="shared" si="13"/>
        <v>0</v>
      </c>
      <c r="AW57" s="14">
        <f t="shared" si="14"/>
        <v>0</v>
      </c>
      <c r="AX57" s="14">
        <f t="shared" si="14"/>
        <v>0</v>
      </c>
      <c r="AY57" s="16"/>
      <c r="AZ57" s="16"/>
      <c r="BA57" s="16"/>
      <c r="BB57" s="16"/>
      <c r="BC57" s="16"/>
      <c r="BD57" s="16"/>
      <c r="BE57" s="15"/>
      <c r="BF57" s="15"/>
      <c r="BG57" s="14">
        <f t="shared" si="15"/>
        <v>0</v>
      </c>
      <c r="BH57" s="15"/>
      <c r="BI57" s="15"/>
      <c r="BJ57" s="14">
        <f t="shared" si="16"/>
        <v>0</v>
      </c>
      <c r="BK57" s="15"/>
      <c r="BL57" s="15"/>
      <c r="BM57" s="14">
        <f t="shared" si="17"/>
        <v>395</v>
      </c>
      <c r="BN57" s="15">
        <v>0</v>
      </c>
      <c r="BO57" s="15">
        <v>0</v>
      </c>
      <c r="BP57" s="15">
        <v>395</v>
      </c>
      <c r="BQ57" s="15"/>
      <c r="BR57" s="15"/>
      <c r="BS57" s="15"/>
      <c r="BT57" s="15"/>
      <c r="BU57" s="14">
        <f t="shared" si="18"/>
        <v>0</v>
      </c>
      <c r="BV57" s="15"/>
      <c r="BW57" s="15"/>
      <c r="BX57" s="14">
        <f t="shared" si="19"/>
        <v>0</v>
      </c>
      <c r="BY57" s="15"/>
      <c r="BZ57" s="15"/>
      <c r="CA57" s="14">
        <f t="shared" si="20"/>
        <v>0</v>
      </c>
      <c r="CB57" s="15"/>
      <c r="CC57" s="15"/>
      <c r="CD57" s="7">
        <f t="shared" si="21"/>
        <v>1489</v>
      </c>
      <c r="CE57" s="8">
        <f t="shared" si="22"/>
        <v>1489</v>
      </c>
      <c r="CF57" s="9">
        <f t="shared" si="23"/>
        <v>0</v>
      </c>
    </row>
    <row r="58" spans="1:84" ht="31.5" x14ac:dyDescent="0.2">
      <c r="A58" s="6" t="s">
        <v>117</v>
      </c>
      <c r="B58" s="14">
        <f t="shared" si="0"/>
        <v>0</v>
      </c>
      <c r="C58" s="15"/>
      <c r="D58" s="15"/>
      <c r="E58" s="15"/>
      <c r="F58" s="15"/>
      <c r="G58" s="14">
        <f t="shared" si="1"/>
        <v>0</v>
      </c>
      <c r="H58" s="15"/>
      <c r="I58" s="15"/>
      <c r="J58" s="15"/>
      <c r="K58" s="15"/>
      <c r="L58" s="14">
        <f t="shared" si="2"/>
        <v>1026</v>
      </c>
      <c r="M58" s="15">
        <v>452</v>
      </c>
      <c r="N58" s="15">
        <v>0</v>
      </c>
      <c r="O58" s="15">
        <v>0</v>
      </c>
      <c r="P58" s="15">
        <v>574</v>
      </c>
      <c r="Q58" s="14">
        <f t="shared" si="3"/>
        <v>0</v>
      </c>
      <c r="R58" s="15"/>
      <c r="S58" s="15"/>
      <c r="T58" s="14">
        <f t="shared" si="4"/>
        <v>0</v>
      </c>
      <c r="U58" s="15"/>
      <c r="V58" s="15"/>
      <c r="W58" s="14">
        <f t="shared" si="5"/>
        <v>0</v>
      </c>
      <c r="X58" s="15"/>
      <c r="Y58" s="15"/>
      <c r="Z58" s="14">
        <f t="shared" si="6"/>
        <v>1000</v>
      </c>
      <c r="AA58" s="15">
        <v>1000</v>
      </c>
      <c r="AB58" s="15">
        <v>0</v>
      </c>
      <c r="AC58" s="14">
        <f t="shared" si="7"/>
        <v>0</v>
      </c>
      <c r="AD58" s="15">
        <v>0</v>
      </c>
      <c r="AE58" s="15"/>
      <c r="AF58" s="15">
        <v>0</v>
      </c>
      <c r="AG58" s="14">
        <f t="shared" si="8"/>
        <v>122</v>
      </c>
      <c r="AH58" s="15">
        <v>122</v>
      </c>
      <c r="AI58" s="15">
        <v>0</v>
      </c>
      <c r="AJ58" s="14">
        <f t="shared" si="9"/>
        <v>0</v>
      </c>
      <c r="AK58" s="15">
        <v>0</v>
      </c>
      <c r="AL58" s="15">
        <v>0</v>
      </c>
      <c r="AM58" s="14">
        <f t="shared" si="10"/>
        <v>0</v>
      </c>
      <c r="AN58" s="15">
        <v>0</v>
      </c>
      <c r="AO58" s="15">
        <v>0</v>
      </c>
      <c r="AP58" s="14">
        <f t="shared" si="11"/>
        <v>410</v>
      </c>
      <c r="AQ58" s="15">
        <v>410</v>
      </c>
      <c r="AR58" s="15"/>
      <c r="AS58" s="14">
        <f t="shared" si="12"/>
        <v>0</v>
      </c>
      <c r="AT58" s="15"/>
      <c r="AU58" s="15"/>
      <c r="AV58" s="14">
        <f t="shared" si="13"/>
        <v>0</v>
      </c>
      <c r="AW58" s="14">
        <f t="shared" si="14"/>
        <v>0</v>
      </c>
      <c r="AX58" s="14">
        <f t="shared" si="14"/>
        <v>0</v>
      </c>
      <c r="AY58" s="16"/>
      <c r="AZ58" s="16"/>
      <c r="BA58" s="16"/>
      <c r="BB58" s="16"/>
      <c r="BC58" s="16"/>
      <c r="BD58" s="16"/>
      <c r="BE58" s="15"/>
      <c r="BF58" s="15"/>
      <c r="BG58" s="14">
        <f t="shared" si="15"/>
        <v>39</v>
      </c>
      <c r="BH58" s="15">
        <v>39</v>
      </c>
      <c r="BI58" s="15">
        <v>0</v>
      </c>
      <c r="BJ58" s="14">
        <f t="shared" si="16"/>
        <v>0</v>
      </c>
      <c r="BK58" s="15">
        <v>0</v>
      </c>
      <c r="BL58" s="15">
        <v>0</v>
      </c>
      <c r="BM58" s="14">
        <f t="shared" si="17"/>
        <v>726</v>
      </c>
      <c r="BN58" s="15">
        <v>426</v>
      </c>
      <c r="BO58" s="15">
        <v>0</v>
      </c>
      <c r="BP58" s="15">
        <v>300</v>
      </c>
      <c r="BQ58" s="15">
        <v>0</v>
      </c>
      <c r="BR58" s="15">
        <v>0</v>
      </c>
      <c r="BS58" s="15">
        <v>0</v>
      </c>
      <c r="BT58" s="15">
        <v>0</v>
      </c>
      <c r="BU58" s="14">
        <f t="shared" si="18"/>
        <v>290</v>
      </c>
      <c r="BV58" s="15">
        <v>290</v>
      </c>
      <c r="BW58" s="15"/>
      <c r="BX58" s="14">
        <f t="shared" si="19"/>
        <v>0</v>
      </c>
      <c r="BY58" s="15"/>
      <c r="BZ58" s="15"/>
      <c r="CA58" s="14">
        <f t="shared" si="20"/>
        <v>0</v>
      </c>
      <c r="CB58" s="15"/>
      <c r="CC58" s="15"/>
      <c r="CD58" s="7">
        <f t="shared" si="21"/>
        <v>3613</v>
      </c>
      <c r="CE58" s="8">
        <f t="shared" si="22"/>
        <v>3613</v>
      </c>
      <c r="CF58" s="9">
        <f t="shared" si="23"/>
        <v>0</v>
      </c>
    </row>
    <row r="59" spans="1:84" ht="47.25" x14ac:dyDescent="0.2">
      <c r="A59" s="6" t="s">
        <v>118</v>
      </c>
      <c r="B59" s="14">
        <f t="shared" si="0"/>
        <v>0</v>
      </c>
      <c r="C59" s="18"/>
      <c r="D59" s="18"/>
      <c r="E59" s="18"/>
      <c r="F59" s="18"/>
      <c r="G59" s="14">
        <f t="shared" si="1"/>
        <v>0</v>
      </c>
      <c r="H59" s="18"/>
      <c r="I59" s="18"/>
      <c r="J59" s="18"/>
      <c r="K59" s="18"/>
      <c r="L59" s="14">
        <f t="shared" si="2"/>
        <v>0</v>
      </c>
      <c r="M59" s="18"/>
      <c r="N59" s="18"/>
      <c r="O59" s="18"/>
      <c r="P59" s="18"/>
      <c r="Q59" s="14">
        <f t="shared" si="3"/>
        <v>0</v>
      </c>
      <c r="R59" s="18"/>
      <c r="S59" s="18"/>
      <c r="T59" s="14">
        <f t="shared" si="4"/>
        <v>0</v>
      </c>
      <c r="U59" s="18"/>
      <c r="V59" s="18"/>
      <c r="W59" s="14">
        <f t="shared" si="5"/>
        <v>0</v>
      </c>
      <c r="X59" s="18"/>
      <c r="Y59" s="18"/>
      <c r="Z59" s="14">
        <f t="shared" si="6"/>
        <v>0</v>
      </c>
      <c r="AA59" s="18"/>
      <c r="AB59" s="18"/>
      <c r="AC59" s="14">
        <f t="shared" si="7"/>
        <v>0</v>
      </c>
      <c r="AD59" s="18"/>
      <c r="AE59" s="18"/>
      <c r="AF59" s="18"/>
      <c r="AG59" s="14">
        <f t="shared" si="8"/>
        <v>0</v>
      </c>
      <c r="AH59" s="18"/>
      <c r="AI59" s="18"/>
      <c r="AJ59" s="14">
        <f t="shared" si="9"/>
        <v>0</v>
      </c>
      <c r="AK59" s="18"/>
      <c r="AL59" s="18"/>
      <c r="AM59" s="14">
        <f t="shared" si="10"/>
        <v>0</v>
      </c>
      <c r="AN59" s="18"/>
      <c r="AO59" s="18"/>
      <c r="AP59" s="14">
        <f t="shared" si="11"/>
        <v>0</v>
      </c>
      <c r="AQ59" s="18"/>
      <c r="AR59" s="18"/>
      <c r="AS59" s="14">
        <f t="shared" si="12"/>
        <v>0</v>
      </c>
      <c r="AT59" s="18"/>
      <c r="AU59" s="18"/>
      <c r="AV59" s="14">
        <f t="shared" si="13"/>
        <v>0</v>
      </c>
      <c r="AW59" s="14">
        <f t="shared" si="14"/>
        <v>0</v>
      </c>
      <c r="AX59" s="14">
        <f t="shared" si="14"/>
        <v>0</v>
      </c>
      <c r="AY59" s="19"/>
      <c r="AZ59" s="19"/>
      <c r="BA59" s="19"/>
      <c r="BB59" s="19"/>
      <c r="BC59" s="19"/>
      <c r="BD59" s="19"/>
      <c r="BE59" s="18"/>
      <c r="BF59" s="18"/>
      <c r="BG59" s="14">
        <f t="shared" si="15"/>
        <v>0</v>
      </c>
      <c r="BH59" s="18"/>
      <c r="BI59" s="18"/>
      <c r="BJ59" s="14">
        <f t="shared" si="16"/>
        <v>0</v>
      </c>
      <c r="BK59" s="18"/>
      <c r="BL59" s="18"/>
      <c r="BM59" s="14">
        <f t="shared" si="17"/>
        <v>0</v>
      </c>
      <c r="BN59" s="18"/>
      <c r="BO59" s="18"/>
      <c r="BP59" s="18"/>
      <c r="BQ59" s="18"/>
      <c r="BR59" s="18"/>
      <c r="BS59" s="18"/>
      <c r="BT59" s="18"/>
      <c r="BU59" s="14">
        <f t="shared" si="18"/>
        <v>266</v>
      </c>
      <c r="BV59" s="18">
        <v>266</v>
      </c>
      <c r="BW59" s="18">
        <v>0</v>
      </c>
      <c r="BX59" s="14">
        <f t="shared" si="19"/>
        <v>4448</v>
      </c>
      <c r="BY59" s="18">
        <v>4402</v>
      </c>
      <c r="BZ59" s="15">
        <v>46</v>
      </c>
      <c r="CA59" s="14">
        <f t="shared" si="20"/>
        <v>0</v>
      </c>
      <c r="CB59" s="18"/>
      <c r="CC59" s="18"/>
      <c r="CD59" s="7">
        <f t="shared" si="21"/>
        <v>4714</v>
      </c>
      <c r="CE59" s="8">
        <f t="shared" si="22"/>
        <v>4668</v>
      </c>
      <c r="CF59" s="9">
        <f t="shared" si="23"/>
        <v>46</v>
      </c>
    </row>
    <row r="60" spans="1:84" ht="31.5" x14ac:dyDescent="0.2">
      <c r="A60" s="6" t="s">
        <v>119</v>
      </c>
      <c r="B60" s="14">
        <f t="shared" si="0"/>
        <v>85</v>
      </c>
      <c r="C60" s="15">
        <v>81</v>
      </c>
      <c r="D60" s="15">
        <v>4</v>
      </c>
      <c r="E60" s="15">
        <v>0</v>
      </c>
      <c r="F60" s="15">
        <v>0</v>
      </c>
      <c r="G60" s="14">
        <f t="shared" si="1"/>
        <v>60</v>
      </c>
      <c r="H60" s="15">
        <v>0</v>
      </c>
      <c r="I60" s="15">
        <v>0</v>
      </c>
      <c r="J60" s="15">
        <v>60</v>
      </c>
      <c r="K60" s="15">
        <v>0</v>
      </c>
      <c r="L60" s="14">
        <f t="shared" si="2"/>
        <v>354</v>
      </c>
      <c r="M60" s="15">
        <v>0</v>
      </c>
      <c r="N60" s="15">
        <v>0</v>
      </c>
      <c r="O60" s="15">
        <v>267</v>
      </c>
      <c r="P60" s="15">
        <v>87</v>
      </c>
      <c r="Q60" s="14">
        <f t="shared" si="3"/>
        <v>0</v>
      </c>
      <c r="R60" s="15"/>
      <c r="S60" s="15"/>
      <c r="T60" s="14">
        <f t="shared" si="4"/>
        <v>0</v>
      </c>
      <c r="U60" s="15"/>
      <c r="V60" s="15"/>
      <c r="W60" s="14">
        <f t="shared" si="5"/>
        <v>0</v>
      </c>
      <c r="X60" s="15"/>
      <c r="Y60" s="15"/>
      <c r="Z60" s="14">
        <f t="shared" si="6"/>
        <v>0</v>
      </c>
      <c r="AA60" s="15"/>
      <c r="AB60" s="15"/>
      <c r="AC60" s="14">
        <f t="shared" si="7"/>
        <v>0</v>
      </c>
      <c r="AD60" s="15"/>
      <c r="AE60" s="15"/>
      <c r="AF60" s="15"/>
      <c r="AG60" s="14">
        <f t="shared" si="8"/>
        <v>0</v>
      </c>
      <c r="AH60" s="15"/>
      <c r="AI60" s="15"/>
      <c r="AJ60" s="14">
        <f t="shared" si="9"/>
        <v>0</v>
      </c>
      <c r="AK60" s="15"/>
      <c r="AL60" s="15"/>
      <c r="AM60" s="14">
        <f t="shared" si="10"/>
        <v>0</v>
      </c>
      <c r="AN60" s="15"/>
      <c r="AO60" s="15"/>
      <c r="AP60" s="14">
        <f t="shared" si="11"/>
        <v>0</v>
      </c>
      <c r="AQ60" s="15"/>
      <c r="AR60" s="15"/>
      <c r="AS60" s="14">
        <f t="shared" si="12"/>
        <v>0</v>
      </c>
      <c r="AT60" s="15"/>
      <c r="AU60" s="15"/>
      <c r="AV60" s="14">
        <f t="shared" si="13"/>
        <v>0</v>
      </c>
      <c r="AW60" s="14">
        <f t="shared" si="14"/>
        <v>0</v>
      </c>
      <c r="AX60" s="14">
        <f t="shared" si="14"/>
        <v>0</v>
      </c>
      <c r="AY60" s="16"/>
      <c r="AZ60" s="16"/>
      <c r="BA60" s="16"/>
      <c r="BB60" s="16"/>
      <c r="BC60" s="16"/>
      <c r="BD60" s="16"/>
      <c r="BE60" s="15"/>
      <c r="BF60" s="15"/>
      <c r="BG60" s="14">
        <f t="shared" si="15"/>
        <v>469</v>
      </c>
      <c r="BH60" s="15">
        <v>463</v>
      </c>
      <c r="BI60" s="15">
        <v>6</v>
      </c>
      <c r="BJ60" s="14">
        <f t="shared" si="16"/>
        <v>0</v>
      </c>
      <c r="BK60" s="15">
        <v>0</v>
      </c>
      <c r="BL60" s="15">
        <v>0</v>
      </c>
      <c r="BM60" s="14">
        <f t="shared" si="17"/>
        <v>1260</v>
      </c>
      <c r="BN60" s="15">
        <v>420</v>
      </c>
      <c r="BO60" s="15">
        <v>0</v>
      </c>
      <c r="BP60" s="15">
        <v>840</v>
      </c>
      <c r="BQ60" s="15">
        <v>0</v>
      </c>
      <c r="BR60" s="15"/>
      <c r="BS60" s="15"/>
      <c r="BT60" s="15"/>
      <c r="BU60" s="14">
        <f t="shared" si="18"/>
        <v>0</v>
      </c>
      <c r="BV60" s="15"/>
      <c r="BW60" s="15"/>
      <c r="BX60" s="14">
        <f t="shared" si="19"/>
        <v>0</v>
      </c>
      <c r="BY60" s="15"/>
      <c r="BZ60" s="15"/>
      <c r="CA60" s="14">
        <f t="shared" si="20"/>
        <v>0</v>
      </c>
      <c r="CB60" s="15"/>
      <c r="CC60" s="15"/>
      <c r="CD60" s="7">
        <f t="shared" si="21"/>
        <v>2228</v>
      </c>
      <c r="CE60" s="8">
        <f t="shared" si="22"/>
        <v>2158</v>
      </c>
      <c r="CF60" s="9">
        <f t="shared" si="23"/>
        <v>70</v>
      </c>
    </row>
    <row r="61" spans="1:84" ht="32.25" thickBot="1" x14ac:dyDescent="0.25">
      <c r="A61" s="6" t="s">
        <v>120</v>
      </c>
      <c r="B61" s="14">
        <f t="shared" si="0"/>
        <v>0</v>
      </c>
      <c r="C61" s="15"/>
      <c r="D61" s="15"/>
      <c r="E61" s="15"/>
      <c r="F61" s="15"/>
      <c r="G61" s="14">
        <f t="shared" si="1"/>
        <v>0</v>
      </c>
      <c r="H61" s="15"/>
      <c r="I61" s="15"/>
      <c r="J61" s="15"/>
      <c r="K61" s="15"/>
      <c r="L61" s="14">
        <f t="shared" si="2"/>
        <v>672</v>
      </c>
      <c r="M61" s="15">
        <v>0</v>
      </c>
      <c r="N61" s="15">
        <v>0</v>
      </c>
      <c r="O61" s="15">
        <v>0</v>
      </c>
      <c r="P61" s="15">
        <v>672</v>
      </c>
      <c r="Q61" s="14">
        <f t="shared" si="3"/>
        <v>0</v>
      </c>
      <c r="R61" s="15">
        <v>0</v>
      </c>
      <c r="S61" s="15">
        <v>0</v>
      </c>
      <c r="T61" s="14">
        <f t="shared" si="4"/>
        <v>65</v>
      </c>
      <c r="U61" s="15">
        <v>65</v>
      </c>
      <c r="V61" s="15">
        <v>0</v>
      </c>
      <c r="W61" s="14">
        <f t="shared" si="5"/>
        <v>0</v>
      </c>
      <c r="X61" s="15">
        <v>0</v>
      </c>
      <c r="Y61" s="15">
        <v>0</v>
      </c>
      <c r="Z61" s="14">
        <f t="shared" si="6"/>
        <v>378</v>
      </c>
      <c r="AA61" s="20">
        <v>378</v>
      </c>
      <c r="AB61" s="15">
        <v>0</v>
      </c>
      <c r="AC61" s="14">
        <f t="shared" si="7"/>
        <v>0</v>
      </c>
      <c r="AD61" s="15">
        <v>0</v>
      </c>
      <c r="AE61" s="15"/>
      <c r="AF61" s="15">
        <v>0</v>
      </c>
      <c r="AG61" s="14">
        <f t="shared" si="8"/>
        <v>120</v>
      </c>
      <c r="AH61" s="15">
        <v>120</v>
      </c>
      <c r="AI61" s="15">
        <v>0</v>
      </c>
      <c r="AJ61" s="14">
        <f t="shared" si="9"/>
        <v>0</v>
      </c>
      <c r="AK61" s="15">
        <v>0</v>
      </c>
      <c r="AL61" s="15">
        <v>0</v>
      </c>
      <c r="AM61" s="14">
        <f t="shared" si="10"/>
        <v>0</v>
      </c>
      <c r="AN61" s="15">
        <v>0</v>
      </c>
      <c r="AO61" s="15">
        <v>0</v>
      </c>
      <c r="AP61" s="14">
        <f t="shared" si="11"/>
        <v>170</v>
      </c>
      <c r="AQ61" s="15">
        <v>170</v>
      </c>
      <c r="AR61" s="15">
        <v>0</v>
      </c>
      <c r="AS61" s="14">
        <f t="shared" si="12"/>
        <v>0</v>
      </c>
      <c r="AT61" s="15">
        <v>0</v>
      </c>
      <c r="AU61" s="15">
        <v>0</v>
      </c>
      <c r="AV61" s="14">
        <f t="shared" si="13"/>
        <v>0</v>
      </c>
      <c r="AW61" s="14">
        <f t="shared" si="14"/>
        <v>0</v>
      </c>
      <c r="AX61" s="14">
        <f t="shared" si="14"/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5">
        <v>0</v>
      </c>
      <c r="BF61" s="15">
        <v>0</v>
      </c>
      <c r="BG61" s="14">
        <f t="shared" si="15"/>
        <v>0</v>
      </c>
      <c r="BH61" s="15">
        <v>0</v>
      </c>
      <c r="BI61" s="15">
        <v>0</v>
      </c>
      <c r="BJ61" s="14">
        <f t="shared" si="16"/>
        <v>0</v>
      </c>
      <c r="BK61" s="15"/>
      <c r="BL61" s="15">
        <v>0</v>
      </c>
      <c r="BM61" s="14">
        <f t="shared" si="17"/>
        <v>528</v>
      </c>
      <c r="BN61" s="15">
        <v>343</v>
      </c>
      <c r="BO61" s="15">
        <v>0</v>
      </c>
      <c r="BP61" s="15">
        <v>185</v>
      </c>
      <c r="BQ61" s="15">
        <v>0</v>
      </c>
      <c r="BR61" s="15">
        <v>0</v>
      </c>
      <c r="BS61" s="15">
        <v>0</v>
      </c>
      <c r="BT61" s="15">
        <v>0</v>
      </c>
      <c r="BU61" s="14">
        <f t="shared" si="18"/>
        <v>0</v>
      </c>
      <c r="BV61" s="15">
        <v>0</v>
      </c>
      <c r="BW61" s="15">
        <v>0</v>
      </c>
      <c r="BX61" s="14">
        <f t="shared" si="19"/>
        <v>0</v>
      </c>
      <c r="BY61" s="15">
        <v>0</v>
      </c>
      <c r="BZ61" s="15">
        <v>0</v>
      </c>
      <c r="CA61" s="14">
        <f t="shared" si="20"/>
        <v>0</v>
      </c>
      <c r="CB61" s="15">
        <v>0</v>
      </c>
      <c r="CC61" s="15">
        <v>0</v>
      </c>
      <c r="CD61" s="7">
        <f t="shared" si="21"/>
        <v>1933</v>
      </c>
      <c r="CE61" s="8">
        <f t="shared" si="22"/>
        <v>1933</v>
      </c>
      <c r="CF61" s="9">
        <f t="shared" si="23"/>
        <v>0</v>
      </c>
    </row>
    <row r="62" spans="1:84" ht="32.25" thickTop="1" x14ac:dyDescent="0.2">
      <c r="A62" s="6" t="s">
        <v>121</v>
      </c>
      <c r="B62" s="14">
        <f t="shared" si="0"/>
        <v>0</v>
      </c>
      <c r="C62" s="15"/>
      <c r="D62" s="15"/>
      <c r="E62" s="15"/>
      <c r="F62" s="15"/>
      <c r="G62" s="14">
        <f t="shared" si="1"/>
        <v>0</v>
      </c>
      <c r="H62" s="15"/>
      <c r="I62" s="15"/>
      <c r="J62" s="15"/>
      <c r="K62" s="15"/>
      <c r="L62" s="14">
        <f t="shared" si="2"/>
        <v>260</v>
      </c>
      <c r="M62" s="15">
        <v>0</v>
      </c>
      <c r="N62" s="15">
        <v>0</v>
      </c>
      <c r="O62" s="15">
        <v>0</v>
      </c>
      <c r="P62" s="15">
        <v>260</v>
      </c>
      <c r="Q62" s="14">
        <f t="shared" si="3"/>
        <v>0</v>
      </c>
      <c r="R62" s="15">
        <v>0</v>
      </c>
      <c r="S62" s="15">
        <v>0</v>
      </c>
      <c r="T62" s="14">
        <f t="shared" si="4"/>
        <v>150</v>
      </c>
      <c r="U62" s="15">
        <v>150</v>
      </c>
      <c r="V62" s="15">
        <v>0</v>
      </c>
      <c r="W62" s="14">
        <f t="shared" si="5"/>
        <v>0</v>
      </c>
      <c r="X62" s="15"/>
      <c r="Y62" s="15"/>
      <c r="Z62" s="14">
        <f t="shared" si="6"/>
        <v>400</v>
      </c>
      <c r="AA62" s="15">
        <v>400</v>
      </c>
      <c r="AB62" s="15">
        <v>0</v>
      </c>
      <c r="AC62" s="14">
        <f t="shared" si="7"/>
        <v>0</v>
      </c>
      <c r="AD62" s="15">
        <v>0</v>
      </c>
      <c r="AE62" s="15"/>
      <c r="AF62" s="15">
        <v>0</v>
      </c>
      <c r="AG62" s="14">
        <f t="shared" si="8"/>
        <v>260</v>
      </c>
      <c r="AH62" s="15">
        <v>260</v>
      </c>
      <c r="AI62" s="15">
        <v>0</v>
      </c>
      <c r="AJ62" s="14">
        <f t="shared" si="9"/>
        <v>0</v>
      </c>
      <c r="AK62" s="15">
        <v>0</v>
      </c>
      <c r="AL62" s="15">
        <v>0</v>
      </c>
      <c r="AM62" s="14">
        <f t="shared" si="10"/>
        <v>0</v>
      </c>
      <c r="AN62" s="15">
        <v>0</v>
      </c>
      <c r="AO62" s="15">
        <v>0</v>
      </c>
      <c r="AP62" s="14">
        <f t="shared" si="11"/>
        <v>179</v>
      </c>
      <c r="AQ62" s="15">
        <v>179</v>
      </c>
      <c r="AR62" s="15"/>
      <c r="AS62" s="14">
        <f t="shared" si="12"/>
        <v>0</v>
      </c>
      <c r="AT62" s="15"/>
      <c r="AU62" s="15"/>
      <c r="AV62" s="14">
        <f t="shared" si="13"/>
        <v>0</v>
      </c>
      <c r="AW62" s="14">
        <f t="shared" si="14"/>
        <v>0</v>
      </c>
      <c r="AX62" s="14">
        <f t="shared" si="14"/>
        <v>0</v>
      </c>
      <c r="AY62" s="16"/>
      <c r="AZ62" s="16"/>
      <c r="BA62" s="16"/>
      <c r="BB62" s="16"/>
      <c r="BC62" s="16"/>
      <c r="BD62" s="16"/>
      <c r="BE62" s="15"/>
      <c r="BF62" s="15"/>
      <c r="BG62" s="14">
        <f t="shared" si="15"/>
        <v>0</v>
      </c>
      <c r="BH62" s="15"/>
      <c r="BI62" s="15"/>
      <c r="BJ62" s="14">
        <f t="shared" si="16"/>
        <v>0</v>
      </c>
      <c r="BK62" s="15"/>
      <c r="BL62" s="15"/>
      <c r="BM62" s="14">
        <f t="shared" si="17"/>
        <v>772</v>
      </c>
      <c r="BN62" s="15">
        <v>540</v>
      </c>
      <c r="BO62" s="15">
        <v>0</v>
      </c>
      <c r="BP62" s="15">
        <v>232</v>
      </c>
      <c r="BQ62" s="15">
        <v>0</v>
      </c>
      <c r="BR62" s="15">
        <v>0</v>
      </c>
      <c r="BS62" s="15">
        <v>0</v>
      </c>
      <c r="BT62" s="15">
        <v>0</v>
      </c>
      <c r="BU62" s="14">
        <f t="shared" si="18"/>
        <v>262</v>
      </c>
      <c r="BV62" s="15">
        <v>262</v>
      </c>
      <c r="BW62" s="15"/>
      <c r="BX62" s="14">
        <f t="shared" si="19"/>
        <v>0</v>
      </c>
      <c r="BY62" s="15"/>
      <c r="BZ62" s="15"/>
      <c r="CA62" s="14">
        <f t="shared" si="20"/>
        <v>0</v>
      </c>
      <c r="CB62" s="15"/>
      <c r="CC62" s="15"/>
      <c r="CD62" s="7">
        <f t="shared" si="21"/>
        <v>2283</v>
      </c>
      <c r="CE62" s="8">
        <f t="shared" si="22"/>
        <v>2283</v>
      </c>
      <c r="CF62" s="9">
        <f t="shared" si="23"/>
        <v>0</v>
      </c>
    </row>
    <row r="63" spans="1:84" ht="31.5" x14ac:dyDescent="0.2">
      <c r="A63" s="11" t="s">
        <v>122</v>
      </c>
      <c r="B63" s="14">
        <f t="shared" si="0"/>
        <v>0</v>
      </c>
      <c r="C63" s="15"/>
      <c r="D63" s="15"/>
      <c r="E63" s="15"/>
      <c r="F63" s="15"/>
      <c r="G63" s="14">
        <f t="shared" si="1"/>
        <v>0</v>
      </c>
      <c r="H63" s="15"/>
      <c r="I63" s="15"/>
      <c r="J63" s="15"/>
      <c r="K63" s="15"/>
      <c r="L63" s="14">
        <f t="shared" si="2"/>
        <v>0</v>
      </c>
      <c r="M63" s="15"/>
      <c r="N63" s="15"/>
      <c r="O63" s="15"/>
      <c r="P63" s="15"/>
      <c r="Q63" s="14">
        <f t="shared" si="3"/>
        <v>0</v>
      </c>
      <c r="R63" s="15"/>
      <c r="S63" s="15"/>
      <c r="T63" s="14">
        <f t="shared" si="4"/>
        <v>0</v>
      </c>
      <c r="U63" s="15"/>
      <c r="V63" s="15"/>
      <c r="W63" s="14">
        <f t="shared" si="5"/>
        <v>0</v>
      </c>
      <c r="X63" s="15"/>
      <c r="Y63" s="15"/>
      <c r="Z63" s="14">
        <f t="shared" si="6"/>
        <v>283</v>
      </c>
      <c r="AA63" s="15"/>
      <c r="AB63" s="15">
        <v>283</v>
      </c>
      <c r="AC63" s="14">
        <f t="shared" si="7"/>
        <v>0</v>
      </c>
      <c r="AD63" s="15"/>
      <c r="AE63" s="15"/>
      <c r="AF63" s="15"/>
      <c r="AG63" s="14">
        <f t="shared" si="8"/>
        <v>0</v>
      </c>
      <c r="AH63" s="15"/>
      <c r="AI63" s="15"/>
      <c r="AJ63" s="14">
        <f t="shared" si="9"/>
        <v>0</v>
      </c>
      <c r="AK63" s="15"/>
      <c r="AL63" s="15"/>
      <c r="AM63" s="14">
        <f t="shared" si="10"/>
        <v>0</v>
      </c>
      <c r="AN63" s="15"/>
      <c r="AO63" s="15"/>
      <c r="AP63" s="14">
        <f t="shared" si="11"/>
        <v>0</v>
      </c>
      <c r="AQ63" s="15"/>
      <c r="AR63" s="15"/>
      <c r="AS63" s="14">
        <f t="shared" si="12"/>
        <v>0</v>
      </c>
      <c r="AT63" s="15"/>
      <c r="AU63" s="15"/>
      <c r="AV63" s="14">
        <f t="shared" si="13"/>
        <v>0</v>
      </c>
      <c r="AW63" s="14">
        <f t="shared" si="14"/>
        <v>0</v>
      </c>
      <c r="AX63" s="14">
        <f t="shared" si="14"/>
        <v>0</v>
      </c>
      <c r="AY63" s="16"/>
      <c r="AZ63" s="16"/>
      <c r="BA63" s="16"/>
      <c r="BB63" s="16"/>
      <c r="BC63" s="16"/>
      <c r="BD63" s="16"/>
      <c r="BE63" s="15"/>
      <c r="BF63" s="15"/>
      <c r="BG63" s="14">
        <f t="shared" si="15"/>
        <v>0</v>
      </c>
      <c r="BH63" s="15"/>
      <c r="BI63" s="15"/>
      <c r="BJ63" s="14">
        <f t="shared" si="16"/>
        <v>0</v>
      </c>
      <c r="BK63" s="15"/>
      <c r="BL63" s="15"/>
      <c r="BM63" s="14">
        <f t="shared" si="17"/>
        <v>0</v>
      </c>
      <c r="BN63" s="15"/>
      <c r="BO63" s="15"/>
      <c r="BP63" s="15"/>
      <c r="BQ63" s="15"/>
      <c r="BR63" s="15"/>
      <c r="BS63" s="15"/>
      <c r="BT63" s="15"/>
      <c r="BU63" s="14">
        <f t="shared" si="18"/>
        <v>0</v>
      </c>
      <c r="BV63" s="15"/>
      <c r="BW63" s="15"/>
      <c r="BX63" s="14">
        <f t="shared" si="19"/>
        <v>0</v>
      </c>
      <c r="BY63" s="15"/>
      <c r="BZ63" s="15"/>
      <c r="CA63" s="14">
        <f t="shared" si="20"/>
        <v>0</v>
      </c>
      <c r="CB63" s="15"/>
      <c r="CC63" s="15"/>
      <c r="CD63" s="7">
        <f t="shared" si="21"/>
        <v>283</v>
      </c>
      <c r="CE63" s="8">
        <f t="shared" si="22"/>
        <v>0</v>
      </c>
      <c r="CF63" s="9">
        <f t="shared" si="23"/>
        <v>283</v>
      </c>
    </row>
    <row r="64" spans="1:84" ht="47.25" x14ac:dyDescent="0.2">
      <c r="A64" s="11" t="s">
        <v>123</v>
      </c>
      <c r="B64" s="14">
        <f t="shared" si="0"/>
        <v>0</v>
      </c>
      <c r="C64" s="15"/>
      <c r="D64" s="15"/>
      <c r="E64" s="15"/>
      <c r="F64" s="15"/>
      <c r="G64" s="14">
        <f t="shared" si="1"/>
        <v>218</v>
      </c>
      <c r="H64" s="15">
        <v>0</v>
      </c>
      <c r="I64" s="15">
        <v>0</v>
      </c>
      <c r="J64" s="15">
        <v>0</v>
      </c>
      <c r="K64" s="15">
        <v>218</v>
      </c>
      <c r="L64" s="14">
        <f t="shared" si="2"/>
        <v>0</v>
      </c>
      <c r="M64" s="15"/>
      <c r="N64" s="15"/>
      <c r="O64" s="15"/>
      <c r="P64" s="15"/>
      <c r="Q64" s="14">
        <f t="shared" si="3"/>
        <v>0</v>
      </c>
      <c r="R64" s="15"/>
      <c r="S64" s="15"/>
      <c r="T64" s="14">
        <f t="shared" si="4"/>
        <v>0</v>
      </c>
      <c r="U64" s="15"/>
      <c r="V64" s="15"/>
      <c r="W64" s="14">
        <f t="shared" si="5"/>
        <v>0</v>
      </c>
      <c r="X64" s="15"/>
      <c r="Y64" s="15"/>
      <c r="Z64" s="14">
        <f t="shared" si="6"/>
        <v>157</v>
      </c>
      <c r="AA64" s="15">
        <v>0</v>
      </c>
      <c r="AB64" s="15">
        <v>157</v>
      </c>
      <c r="AC64" s="14">
        <f t="shared" si="7"/>
        <v>0</v>
      </c>
      <c r="AD64" s="15">
        <v>0</v>
      </c>
      <c r="AE64" s="15"/>
      <c r="AF64" s="15">
        <v>0</v>
      </c>
      <c r="AG64" s="14">
        <f t="shared" si="8"/>
        <v>113</v>
      </c>
      <c r="AH64" s="15">
        <v>0</v>
      </c>
      <c r="AI64" s="15">
        <v>113</v>
      </c>
      <c r="AJ64" s="14">
        <f t="shared" si="9"/>
        <v>0</v>
      </c>
      <c r="AK64" s="15"/>
      <c r="AL64" s="15"/>
      <c r="AM64" s="14">
        <f t="shared" si="10"/>
        <v>0</v>
      </c>
      <c r="AN64" s="15"/>
      <c r="AO64" s="15"/>
      <c r="AP64" s="14">
        <f t="shared" si="11"/>
        <v>0</v>
      </c>
      <c r="AQ64" s="15"/>
      <c r="AR64" s="15"/>
      <c r="AS64" s="14">
        <f t="shared" si="12"/>
        <v>0</v>
      </c>
      <c r="AT64" s="15"/>
      <c r="AU64" s="15"/>
      <c r="AV64" s="14">
        <f t="shared" si="13"/>
        <v>0</v>
      </c>
      <c r="AW64" s="14">
        <f t="shared" si="14"/>
        <v>0</v>
      </c>
      <c r="AX64" s="14">
        <f t="shared" si="14"/>
        <v>0</v>
      </c>
      <c r="AY64" s="16"/>
      <c r="AZ64" s="16"/>
      <c r="BA64" s="16"/>
      <c r="BB64" s="16"/>
      <c r="BC64" s="16"/>
      <c r="BD64" s="16"/>
      <c r="BE64" s="15"/>
      <c r="BF64" s="15"/>
      <c r="BG64" s="14">
        <f t="shared" si="15"/>
        <v>0</v>
      </c>
      <c r="BH64" s="15"/>
      <c r="BI64" s="15"/>
      <c r="BJ64" s="14">
        <f t="shared" si="16"/>
        <v>0</v>
      </c>
      <c r="BK64" s="15"/>
      <c r="BL64" s="15"/>
      <c r="BM64" s="14">
        <f t="shared" si="17"/>
        <v>0</v>
      </c>
      <c r="BN64" s="15"/>
      <c r="BO64" s="15"/>
      <c r="BP64" s="15"/>
      <c r="BQ64" s="15"/>
      <c r="BR64" s="15"/>
      <c r="BS64" s="15"/>
      <c r="BT64" s="15"/>
      <c r="BU64" s="14">
        <f t="shared" si="18"/>
        <v>0</v>
      </c>
      <c r="BV64" s="15"/>
      <c r="BW64" s="15"/>
      <c r="BX64" s="14">
        <f t="shared" si="19"/>
        <v>0</v>
      </c>
      <c r="BY64" s="15"/>
      <c r="BZ64" s="15"/>
      <c r="CA64" s="14">
        <f t="shared" si="20"/>
        <v>0</v>
      </c>
      <c r="CB64" s="15"/>
      <c r="CC64" s="15"/>
      <c r="CD64" s="7">
        <f t="shared" si="21"/>
        <v>488</v>
      </c>
      <c r="CE64" s="8">
        <f t="shared" si="22"/>
        <v>0</v>
      </c>
      <c r="CF64" s="9">
        <f t="shared" si="23"/>
        <v>488</v>
      </c>
    </row>
    <row r="65" spans="1:84" ht="31.5" x14ac:dyDescent="0.2">
      <c r="A65" s="6" t="s">
        <v>124</v>
      </c>
      <c r="B65" s="14">
        <f t="shared" si="0"/>
        <v>0</v>
      </c>
      <c r="C65" s="15"/>
      <c r="D65" s="15"/>
      <c r="E65" s="15"/>
      <c r="F65" s="15"/>
      <c r="G65" s="14">
        <f t="shared" si="1"/>
        <v>30</v>
      </c>
      <c r="H65" s="15">
        <v>0</v>
      </c>
      <c r="I65" s="15">
        <v>0</v>
      </c>
      <c r="J65" s="15">
        <v>0</v>
      </c>
      <c r="K65" s="15">
        <v>30</v>
      </c>
      <c r="L65" s="14">
        <f t="shared" si="2"/>
        <v>1464</v>
      </c>
      <c r="M65" s="15">
        <v>0</v>
      </c>
      <c r="N65" s="15">
        <v>0</v>
      </c>
      <c r="O65" s="15">
        <v>0</v>
      </c>
      <c r="P65" s="15">
        <v>1464</v>
      </c>
      <c r="Q65" s="14">
        <f t="shared" si="3"/>
        <v>0</v>
      </c>
      <c r="R65" s="15">
        <v>0</v>
      </c>
      <c r="S65" s="15">
        <v>0</v>
      </c>
      <c r="T65" s="14">
        <f t="shared" si="4"/>
        <v>0</v>
      </c>
      <c r="U65" s="15">
        <v>0</v>
      </c>
      <c r="V65" s="15">
        <v>0</v>
      </c>
      <c r="W65" s="14">
        <f t="shared" si="5"/>
        <v>0</v>
      </c>
      <c r="X65" s="15">
        <v>0</v>
      </c>
      <c r="Y65" s="15">
        <v>0</v>
      </c>
      <c r="Z65" s="14">
        <f t="shared" si="6"/>
        <v>1270</v>
      </c>
      <c r="AA65" s="15">
        <v>850</v>
      </c>
      <c r="AB65" s="15">
        <v>420</v>
      </c>
      <c r="AC65" s="14">
        <f t="shared" si="7"/>
        <v>0</v>
      </c>
      <c r="AD65" s="15">
        <v>0</v>
      </c>
      <c r="AE65" s="15"/>
      <c r="AF65" s="15">
        <v>0</v>
      </c>
      <c r="AG65" s="14">
        <f t="shared" si="8"/>
        <v>0</v>
      </c>
      <c r="AH65" s="15">
        <v>0</v>
      </c>
      <c r="AI65" s="15">
        <v>0</v>
      </c>
      <c r="AJ65" s="14">
        <f t="shared" si="9"/>
        <v>0</v>
      </c>
      <c r="AK65" s="15">
        <v>0</v>
      </c>
      <c r="AL65" s="15">
        <v>0</v>
      </c>
      <c r="AM65" s="14">
        <f t="shared" si="10"/>
        <v>0</v>
      </c>
      <c r="AN65" s="15">
        <v>0</v>
      </c>
      <c r="AO65" s="15">
        <v>0</v>
      </c>
      <c r="AP65" s="14">
        <f t="shared" si="11"/>
        <v>277</v>
      </c>
      <c r="AQ65" s="15">
        <v>277</v>
      </c>
      <c r="AR65" s="15"/>
      <c r="AS65" s="14">
        <f t="shared" si="12"/>
        <v>0</v>
      </c>
      <c r="AT65" s="15"/>
      <c r="AU65" s="15"/>
      <c r="AV65" s="14">
        <f t="shared" si="13"/>
        <v>0</v>
      </c>
      <c r="AW65" s="14">
        <f t="shared" si="14"/>
        <v>0</v>
      </c>
      <c r="AX65" s="14">
        <f t="shared" si="14"/>
        <v>0</v>
      </c>
      <c r="AY65" s="16"/>
      <c r="AZ65" s="16"/>
      <c r="BA65" s="16"/>
      <c r="BB65" s="16"/>
      <c r="BC65" s="16"/>
      <c r="BD65" s="16"/>
      <c r="BE65" s="15"/>
      <c r="BF65" s="15"/>
      <c r="BG65" s="14">
        <f t="shared" si="15"/>
        <v>0</v>
      </c>
      <c r="BH65" s="15"/>
      <c r="BI65" s="15"/>
      <c r="BJ65" s="14">
        <f t="shared" si="16"/>
        <v>0</v>
      </c>
      <c r="BK65" s="15"/>
      <c r="BL65" s="15"/>
      <c r="BM65" s="14">
        <f t="shared" si="17"/>
        <v>522</v>
      </c>
      <c r="BN65" s="15">
        <v>62</v>
      </c>
      <c r="BO65" s="15">
        <v>0</v>
      </c>
      <c r="BP65" s="15">
        <v>460</v>
      </c>
      <c r="BQ65" s="15"/>
      <c r="BR65" s="15"/>
      <c r="BS65" s="15"/>
      <c r="BT65" s="15"/>
      <c r="BU65" s="14">
        <f t="shared" si="18"/>
        <v>0</v>
      </c>
      <c r="BV65" s="15"/>
      <c r="BW65" s="15"/>
      <c r="BX65" s="14">
        <f t="shared" si="19"/>
        <v>0</v>
      </c>
      <c r="BY65" s="15"/>
      <c r="BZ65" s="15"/>
      <c r="CA65" s="14">
        <f t="shared" si="20"/>
        <v>0</v>
      </c>
      <c r="CB65" s="15"/>
      <c r="CC65" s="15"/>
      <c r="CD65" s="7">
        <f t="shared" si="21"/>
        <v>3563</v>
      </c>
      <c r="CE65" s="8">
        <f t="shared" si="22"/>
        <v>3113</v>
      </c>
      <c r="CF65" s="9">
        <f t="shared" si="23"/>
        <v>450</v>
      </c>
    </row>
    <row r="66" spans="1:84" ht="31.5" x14ac:dyDescent="0.2">
      <c r="A66" s="6" t="s">
        <v>125</v>
      </c>
      <c r="B66" s="14">
        <f t="shared" si="0"/>
        <v>0</v>
      </c>
      <c r="C66" s="15">
        <v>0</v>
      </c>
      <c r="D66" s="15">
        <v>0</v>
      </c>
      <c r="E66" s="15">
        <v>0</v>
      </c>
      <c r="F66" s="15">
        <v>0</v>
      </c>
      <c r="G66" s="14">
        <f t="shared" si="1"/>
        <v>0</v>
      </c>
      <c r="H66" s="15">
        <v>0</v>
      </c>
      <c r="I66" s="15">
        <v>0</v>
      </c>
      <c r="J66" s="15">
        <v>0</v>
      </c>
      <c r="K66" s="15">
        <v>0</v>
      </c>
      <c r="L66" s="14">
        <f t="shared" si="2"/>
        <v>1286</v>
      </c>
      <c r="M66" s="15">
        <v>0</v>
      </c>
      <c r="N66" s="15">
        <v>0</v>
      </c>
      <c r="O66" s="15">
        <v>0</v>
      </c>
      <c r="P66" s="15">
        <v>1286</v>
      </c>
      <c r="Q66" s="14">
        <f t="shared" si="3"/>
        <v>0</v>
      </c>
      <c r="R66" s="15">
        <v>0</v>
      </c>
      <c r="S66" s="15">
        <v>0</v>
      </c>
      <c r="T66" s="14">
        <f t="shared" si="4"/>
        <v>320</v>
      </c>
      <c r="U66" s="15">
        <v>320</v>
      </c>
      <c r="V66" s="15">
        <v>0</v>
      </c>
      <c r="W66" s="14">
        <f t="shared" si="5"/>
        <v>0</v>
      </c>
      <c r="X66" s="15">
        <v>0</v>
      </c>
      <c r="Y66" s="15">
        <v>0</v>
      </c>
      <c r="Z66" s="14">
        <f t="shared" si="6"/>
        <v>870</v>
      </c>
      <c r="AA66" s="15">
        <v>870</v>
      </c>
      <c r="AB66" s="15">
        <v>0</v>
      </c>
      <c r="AC66" s="14">
        <f t="shared" si="7"/>
        <v>0</v>
      </c>
      <c r="AD66" s="15">
        <v>0</v>
      </c>
      <c r="AE66" s="15"/>
      <c r="AF66" s="15">
        <v>0</v>
      </c>
      <c r="AG66" s="14">
        <f t="shared" si="8"/>
        <v>0</v>
      </c>
      <c r="AH66" s="15">
        <v>0</v>
      </c>
      <c r="AI66" s="15">
        <v>0</v>
      </c>
      <c r="AJ66" s="14">
        <f t="shared" si="9"/>
        <v>0</v>
      </c>
      <c r="AK66" s="15">
        <v>0</v>
      </c>
      <c r="AL66" s="15">
        <v>0</v>
      </c>
      <c r="AM66" s="14">
        <f t="shared" si="10"/>
        <v>0</v>
      </c>
      <c r="AN66" s="15">
        <v>0</v>
      </c>
      <c r="AO66" s="15">
        <v>0</v>
      </c>
      <c r="AP66" s="14">
        <f t="shared" si="11"/>
        <v>370</v>
      </c>
      <c r="AQ66" s="15">
        <v>370</v>
      </c>
      <c r="AR66" s="15">
        <v>0</v>
      </c>
      <c r="AS66" s="14">
        <f t="shared" si="12"/>
        <v>0</v>
      </c>
      <c r="AT66" s="15">
        <v>0</v>
      </c>
      <c r="AU66" s="15">
        <v>0</v>
      </c>
      <c r="AV66" s="14">
        <f t="shared" si="13"/>
        <v>500</v>
      </c>
      <c r="AW66" s="14">
        <f t="shared" si="14"/>
        <v>500</v>
      </c>
      <c r="AX66" s="14">
        <f t="shared" si="14"/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5">
        <v>500</v>
      </c>
      <c r="BF66" s="15">
        <v>0</v>
      </c>
      <c r="BG66" s="14">
        <f t="shared" si="15"/>
        <v>0</v>
      </c>
      <c r="BH66" s="15">
        <v>0</v>
      </c>
      <c r="BI66" s="15">
        <v>0</v>
      </c>
      <c r="BJ66" s="14">
        <f t="shared" si="16"/>
        <v>0</v>
      </c>
      <c r="BK66" s="15">
        <v>0</v>
      </c>
      <c r="BL66" s="15">
        <v>0</v>
      </c>
      <c r="BM66" s="14">
        <f t="shared" si="17"/>
        <v>700</v>
      </c>
      <c r="BN66" s="15">
        <v>0</v>
      </c>
      <c r="BO66" s="15">
        <v>0</v>
      </c>
      <c r="BP66" s="15">
        <v>700</v>
      </c>
      <c r="BQ66" s="15">
        <v>0</v>
      </c>
      <c r="BR66" s="15">
        <v>0</v>
      </c>
      <c r="BS66" s="15">
        <v>0</v>
      </c>
      <c r="BT66" s="15">
        <v>0</v>
      </c>
      <c r="BU66" s="14">
        <f t="shared" si="18"/>
        <v>240</v>
      </c>
      <c r="BV66" s="15">
        <v>240</v>
      </c>
      <c r="BW66" s="15">
        <v>0</v>
      </c>
      <c r="BX66" s="14">
        <f t="shared" si="19"/>
        <v>0</v>
      </c>
      <c r="BY66" s="15">
        <v>0</v>
      </c>
      <c r="BZ66" s="15">
        <v>0</v>
      </c>
      <c r="CA66" s="14">
        <f t="shared" si="20"/>
        <v>0</v>
      </c>
      <c r="CB66" s="15">
        <v>0</v>
      </c>
      <c r="CC66" s="15">
        <v>0</v>
      </c>
      <c r="CD66" s="7">
        <f t="shared" si="21"/>
        <v>4286</v>
      </c>
      <c r="CE66" s="8">
        <f t="shared" si="22"/>
        <v>4286</v>
      </c>
      <c r="CF66" s="9">
        <f t="shared" si="23"/>
        <v>0</v>
      </c>
    </row>
    <row r="67" spans="1:84" ht="31.5" x14ac:dyDescent="0.2">
      <c r="A67" s="6" t="s">
        <v>126</v>
      </c>
      <c r="B67" s="14">
        <f t="shared" si="0"/>
        <v>0</v>
      </c>
      <c r="C67" s="15"/>
      <c r="D67" s="15"/>
      <c r="E67" s="15"/>
      <c r="F67" s="15"/>
      <c r="G67" s="14">
        <f t="shared" si="1"/>
        <v>224</v>
      </c>
      <c r="H67" s="15">
        <v>0</v>
      </c>
      <c r="I67" s="15">
        <v>0</v>
      </c>
      <c r="J67" s="15">
        <v>0</v>
      </c>
      <c r="K67" s="15">
        <v>224</v>
      </c>
      <c r="L67" s="14">
        <f t="shared" si="2"/>
        <v>1014</v>
      </c>
      <c r="M67" s="15">
        <v>0</v>
      </c>
      <c r="N67" s="15">
        <v>0</v>
      </c>
      <c r="O67" s="15">
        <v>0</v>
      </c>
      <c r="P67" s="15">
        <v>1014</v>
      </c>
      <c r="Q67" s="14">
        <f t="shared" si="3"/>
        <v>0</v>
      </c>
      <c r="R67" s="15"/>
      <c r="S67" s="15"/>
      <c r="T67" s="14">
        <f t="shared" si="4"/>
        <v>0</v>
      </c>
      <c r="U67" s="15"/>
      <c r="V67" s="15"/>
      <c r="W67" s="14">
        <f t="shared" si="5"/>
        <v>0</v>
      </c>
      <c r="X67" s="15"/>
      <c r="Y67" s="15"/>
      <c r="Z67" s="14">
        <f t="shared" si="6"/>
        <v>279</v>
      </c>
      <c r="AA67" s="15">
        <v>279</v>
      </c>
      <c r="AB67" s="15"/>
      <c r="AC67" s="14">
        <f t="shared" si="7"/>
        <v>0</v>
      </c>
      <c r="AD67" s="15"/>
      <c r="AE67" s="15"/>
      <c r="AF67" s="15"/>
      <c r="AG67" s="14">
        <f t="shared" si="8"/>
        <v>0</v>
      </c>
      <c r="AH67" s="15"/>
      <c r="AI67" s="15"/>
      <c r="AJ67" s="14">
        <f t="shared" si="9"/>
        <v>0</v>
      </c>
      <c r="AK67" s="15"/>
      <c r="AL67" s="15"/>
      <c r="AM67" s="14">
        <f t="shared" si="10"/>
        <v>0</v>
      </c>
      <c r="AN67" s="15"/>
      <c r="AO67" s="15"/>
      <c r="AP67" s="14">
        <f t="shared" si="11"/>
        <v>0</v>
      </c>
      <c r="AQ67" s="15"/>
      <c r="AR67" s="15"/>
      <c r="AS67" s="14">
        <f t="shared" si="12"/>
        <v>0</v>
      </c>
      <c r="AT67" s="15"/>
      <c r="AU67" s="15"/>
      <c r="AV67" s="14">
        <f t="shared" si="13"/>
        <v>0</v>
      </c>
      <c r="AW67" s="14">
        <f t="shared" si="14"/>
        <v>0</v>
      </c>
      <c r="AX67" s="14">
        <f t="shared" si="14"/>
        <v>0</v>
      </c>
      <c r="AY67" s="16"/>
      <c r="AZ67" s="16"/>
      <c r="BA67" s="16"/>
      <c r="BB67" s="16"/>
      <c r="BC67" s="16"/>
      <c r="BD67" s="16"/>
      <c r="BE67" s="15"/>
      <c r="BF67" s="15"/>
      <c r="BG67" s="14">
        <f t="shared" si="15"/>
        <v>0</v>
      </c>
      <c r="BH67" s="15"/>
      <c r="BI67" s="15"/>
      <c r="BJ67" s="14">
        <f t="shared" si="16"/>
        <v>0</v>
      </c>
      <c r="BK67" s="15"/>
      <c r="BL67" s="15"/>
      <c r="BM67" s="14">
        <f t="shared" si="17"/>
        <v>643</v>
      </c>
      <c r="BN67" s="15">
        <v>240</v>
      </c>
      <c r="BO67" s="15">
        <v>0</v>
      </c>
      <c r="BP67" s="15">
        <v>403</v>
      </c>
      <c r="BQ67" s="15">
        <v>0</v>
      </c>
      <c r="BR67" s="15"/>
      <c r="BS67" s="15"/>
      <c r="BT67" s="15"/>
      <c r="BU67" s="14">
        <f t="shared" si="18"/>
        <v>0</v>
      </c>
      <c r="BV67" s="15"/>
      <c r="BW67" s="15"/>
      <c r="BX67" s="14">
        <f t="shared" si="19"/>
        <v>0</v>
      </c>
      <c r="BY67" s="15"/>
      <c r="BZ67" s="15"/>
      <c r="CA67" s="14">
        <f t="shared" si="20"/>
        <v>0</v>
      </c>
      <c r="CB67" s="15"/>
      <c r="CC67" s="15"/>
      <c r="CD67" s="7">
        <f t="shared" si="21"/>
        <v>2160</v>
      </c>
      <c r="CE67" s="8">
        <f t="shared" si="22"/>
        <v>1936</v>
      </c>
      <c r="CF67" s="9">
        <f t="shared" si="23"/>
        <v>224</v>
      </c>
    </row>
    <row r="68" spans="1:84" ht="31.5" x14ac:dyDescent="0.2">
      <c r="A68" s="6" t="s">
        <v>127</v>
      </c>
      <c r="B68" s="14">
        <f t="shared" si="0"/>
        <v>0</v>
      </c>
      <c r="C68" s="15"/>
      <c r="D68" s="15"/>
      <c r="E68" s="15"/>
      <c r="F68" s="15"/>
      <c r="G68" s="14">
        <f t="shared" si="1"/>
        <v>48</v>
      </c>
      <c r="H68" s="15">
        <v>0</v>
      </c>
      <c r="I68" s="15">
        <v>0</v>
      </c>
      <c r="J68" s="15">
        <v>0</v>
      </c>
      <c r="K68" s="15">
        <v>48</v>
      </c>
      <c r="L68" s="14">
        <f t="shared" si="2"/>
        <v>200</v>
      </c>
      <c r="M68" s="15">
        <v>0</v>
      </c>
      <c r="N68" s="15">
        <v>0</v>
      </c>
      <c r="O68" s="15">
        <v>0</v>
      </c>
      <c r="P68" s="15">
        <v>200</v>
      </c>
      <c r="Q68" s="14">
        <f t="shared" si="3"/>
        <v>0</v>
      </c>
      <c r="R68" s="15"/>
      <c r="S68" s="15"/>
      <c r="T68" s="14">
        <f t="shared" si="4"/>
        <v>0</v>
      </c>
      <c r="U68" s="15"/>
      <c r="V68" s="15"/>
      <c r="W68" s="14">
        <f t="shared" si="5"/>
        <v>0</v>
      </c>
      <c r="X68" s="15"/>
      <c r="Y68" s="15"/>
      <c r="Z68" s="14">
        <f t="shared" si="6"/>
        <v>610</v>
      </c>
      <c r="AA68" s="15">
        <v>370</v>
      </c>
      <c r="AB68" s="15">
        <v>240</v>
      </c>
      <c r="AC68" s="14">
        <f t="shared" si="7"/>
        <v>0</v>
      </c>
      <c r="AD68" s="15"/>
      <c r="AE68" s="15"/>
      <c r="AF68" s="15"/>
      <c r="AG68" s="14">
        <f t="shared" si="8"/>
        <v>0</v>
      </c>
      <c r="AH68" s="15"/>
      <c r="AI68" s="15"/>
      <c r="AJ68" s="14">
        <f t="shared" si="9"/>
        <v>0</v>
      </c>
      <c r="AK68" s="15"/>
      <c r="AL68" s="15"/>
      <c r="AM68" s="14">
        <f t="shared" si="10"/>
        <v>0</v>
      </c>
      <c r="AN68" s="15"/>
      <c r="AO68" s="15"/>
      <c r="AP68" s="14">
        <f t="shared" si="11"/>
        <v>0</v>
      </c>
      <c r="AQ68" s="15"/>
      <c r="AR68" s="15"/>
      <c r="AS68" s="14">
        <f t="shared" si="12"/>
        <v>0</v>
      </c>
      <c r="AT68" s="15"/>
      <c r="AU68" s="15"/>
      <c r="AV68" s="14">
        <f t="shared" si="13"/>
        <v>0</v>
      </c>
      <c r="AW68" s="14">
        <f t="shared" si="14"/>
        <v>0</v>
      </c>
      <c r="AX68" s="14">
        <f t="shared" si="14"/>
        <v>0</v>
      </c>
      <c r="AY68" s="16"/>
      <c r="AZ68" s="16"/>
      <c r="BA68" s="16"/>
      <c r="BB68" s="16"/>
      <c r="BC68" s="16"/>
      <c r="BD68" s="16"/>
      <c r="BE68" s="15"/>
      <c r="BF68" s="15"/>
      <c r="BG68" s="14">
        <f t="shared" si="15"/>
        <v>0</v>
      </c>
      <c r="BH68" s="15"/>
      <c r="BI68" s="15"/>
      <c r="BJ68" s="14">
        <f t="shared" si="16"/>
        <v>0</v>
      </c>
      <c r="BK68" s="15"/>
      <c r="BL68" s="15"/>
      <c r="BM68" s="14">
        <f t="shared" si="17"/>
        <v>425</v>
      </c>
      <c r="BN68" s="15">
        <v>130</v>
      </c>
      <c r="BO68" s="15">
        <v>0</v>
      </c>
      <c r="BP68" s="15">
        <v>295</v>
      </c>
      <c r="BQ68" s="15"/>
      <c r="BR68" s="15"/>
      <c r="BS68" s="15"/>
      <c r="BT68" s="15"/>
      <c r="BU68" s="14">
        <f t="shared" si="18"/>
        <v>0</v>
      </c>
      <c r="BV68" s="15"/>
      <c r="BW68" s="15"/>
      <c r="BX68" s="14">
        <f t="shared" si="19"/>
        <v>0</v>
      </c>
      <c r="BY68" s="15"/>
      <c r="BZ68" s="15"/>
      <c r="CA68" s="14">
        <f t="shared" si="20"/>
        <v>0</v>
      </c>
      <c r="CB68" s="15"/>
      <c r="CC68" s="15"/>
      <c r="CD68" s="7">
        <f t="shared" si="21"/>
        <v>1283</v>
      </c>
      <c r="CE68" s="8">
        <f t="shared" si="22"/>
        <v>995</v>
      </c>
      <c r="CF68" s="9">
        <f t="shared" si="23"/>
        <v>288</v>
      </c>
    </row>
    <row r="69" spans="1:84" ht="31.5" x14ac:dyDescent="0.2">
      <c r="A69" s="6" t="s">
        <v>128</v>
      </c>
      <c r="B69" s="14">
        <f t="shared" si="0"/>
        <v>0</v>
      </c>
      <c r="C69" s="15"/>
      <c r="D69" s="15"/>
      <c r="E69" s="15"/>
      <c r="F69" s="15"/>
      <c r="G69" s="14">
        <f t="shared" si="1"/>
        <v>0</v>
      </c>
      <c r="H69" s="15"/>
      <c r="I69" s="15"/>
      <c r="J69" s="15"/>
      <c r="K69" s="15"/>
      <c r="L69" s="14">
        <f t="shared" si="2"/>
        <v>911</v>
      </c>
      <c r="M69" s="15">
        <v>0</v>
      </c>
      <c r="N69" s="15">
        <v>0</v>
      </c>
      <c r="O69" s="15">
        <v>0</v>
      </c>
      <c r="P69" s="15">
        <v>911</v>
      </c>
      <c r="Q69" s="14">
        <f t="shared" si="3"/>
        <v>0</v>
      </c>
      <c r="R69" s="15">
        <v>0</v>
      </c>
      <c r="S69" s="15"/>
      <c r="T69" s="14">
        <f t="shared" si="4"/>
        <v>0</v>
      </c>
      <c r="U69" s="15"/>
      <c r="V69" s="15"/>
      <c r="W69" s="14">
        <f t="shared" si="5"/>
        <v>0</v>
      </c>
      <c r="X69" s="15"/>
      <c r="Y69" s="15"/>
      <c r="Z69" s="14">
        <f t="shared" si="6"/>
        <v>510</v>
      </c>
      <c r="AA69" s="15">
        <v>510</v>
      </c>
      <c r="AB69" s="15">
        <v>0</v>
      </c>
      <c r="AC69" s="14">
        <f t="shared" si="7"/>
        <v>0</v>
      </c>
      <c r="AD69" s="15">
        <v>0</v>
      </c>
      <c r="AE69" s="15"/>
      <c r="AF69" s="15">
        <v>0</v>
      </c>
      <c r="AG69" s="14">
        <f t="shared" si="8"/>
        <v>0</v>
      </c>
      <c r="AH69" s="15">
        <v>0</v>
      </c>
      <c r="AI69" s="15">
        <v>0</v>
      </c>
      <c r="AJ69" s="14">
        <f t="shared" si="9"/>
        <v>0</v>
      </c>
      <c r="AK69" s="15">
        <v>0</v>
      </c>
      <c r="AL69" s="15">
        <v>0</v>
      </c>
      <c r="AM69" s="14">
        <f t="shared" si="10"/>
        <v>0</v>
      </c>
      <c r="AN69" s="15">
        <v>0</v>
      </c>
      <c r="AO69" s="15">
        <v>0</v>
      </c>
      <c r="AP69" s="14">
        <f t="shared" si="11"/>
        <v>227</v>
      </c>
      <c r="AQ69" s="15">
        <v>227</v>
      </c>
      <c r="AR69" s="15"/>
      <c r="AS69" s="14">
        <f t="shared" si="12"/>
        <v>0</v>
      </c>
      <c r="AT69" s="15"/>
      <c r="AU69" s="15"/>
      <c r="AV69" s="14">
        <f t="shared" si="13"/>
        <v>0</v>
      </c>
      <c r="AW69" s="14">
        <f t="shared" si="14"/>
        <v>0</v>
      </c>
      <c r="AX69" s="14">
        <f t="shared" si="14"/>
        <v>0</v>
      </c>
      <c r="AY69" s="16"/>
      <c r="AZ69" s="16"/>
      <c r="BA69" s="16"/>
      <c r="BB69" s="16"/>
      <c r="BC69" s="16"/>
      <c r="BD69" s="16"/>
      <c r="BE69" s="15"/>
      <c r="BF69" s="15"/>
      <c r="BG69" s="14">
        <f t="shared" si="15"/>
        <v>0</v>
      </c>
      <c r="BH69" s="15"/>
      <c r="BI69" s="15"/>
      <c r="BJ69" s="14">
        <f t="shared" si="16"/>
        <v>0</v>
      </c>
      <c r="BK69" s="15"/>
      <c r="BL69" s="15"/>
      <c r="BM69" s="14">
        <f t="shared" si="17"/>
        <v>400</v>
      </c>
      <c r="BN69" s="15">
        <v>0</v>
      </c>
      <c r="BO69" s="15">
        <v>0</v>
      </c>
      <c r="BP69" s="15">
        <v>400</v>
      </c>
      <c r="BQ69" s="15"/>
      <c r="BR69" s="15"/>
      <c r="BS69" s="15"/>
      <c r="BT69" s="15"/>
      <c r="BU69" s="14">
        <f t="shared" si="18"/>
        <v>0</v>
      </c>
      <c r="BV69" s="15"/>
      <c r="BW69" s="15"/>
      <c r="BX69" s="14">
        <f t="shared" si="19"/>
        <v>0</v>
      </c>
      <c r="BY69" s="15"/>
      <c r="BZ69" s="15"/>
      <c r="CA69" s="14">
        <f t="shared" si="20"/>
        <v>0</v>
      </c>
      <c r="CB69" s="15"/>
      <c r="CC69" s="15"/>
      <c r="CD69" s="7">
        <f t="shared" si="21"/>
        <v>2048</v>
      </c>
      <c r="CE69" s="8">
        <f t="shared" si="22"/>
        <v>2048</v>
      </c>
      <c r="CF69" s="9">
        <f t="shared" si="23"/>
        <v>0</v>
      </c>
    </row>
    <row r="70" spans="1:84" ht="47.25" x14ac:dyDescent="0.2">
      <c r="A70" s="6" t="s">
        <v>129</v>
      </c>
      <c r="B70" s="14">
        <f t="shared" si="0"/>
        <v>0</v>
      </c>
      <c r="C70" s="15"/>
      <c r="D70" s="15"/>
      <c r="E70" s="15"/>
      <c r="F70" s="15"/>
      <c r="G70" s="14">
        <f t="shared" si="1"/>
        <v>0</v>
      </c>
      <c r="H70" s="15"/>
      <c r="I70" s="15"/>
      <c r="J70" s="15"/>
      <c r="K70" s="15"/>
      <c r="L70" s="14">
        <f t="shared" si="2"/>
        <v>1149</v>
      </c>
      <c r="M70" s="15"/>
      <c r="N70" s="15"/>
      <c r="O70" s="15"/>
      <c r="P70" s="15">
        <v>1149</v>
      </c>
      <c r="Q70" s="14">
        <f t="shared" si="3"/>
        <v>0</v>
      </c>
      <c r="R70" s="15"/>
      <c r="S70" s="15"/>
      <c r="T70" s="14">
        <f t="shared" si="4"/>
        <v>0</v>
      </c>
      <c r="U70" s="15"/>
      <c r="V70" s="15"/>
      <c r="W70" s="14">
        <f t="shared" si="5"/>
        <v>0</v>
      </c>
      <c r="X70" s="15"/>
      <c r="Y70" s="15"/>
      <c r="Z70" s="14">
        <f t="shared" si="6"/>
        <v>125</v>
      </c>
      <c r="AA70" s="15">
        <v>125</v>
      </c>
      <c r="AB70" s="15"/>
      <c r="AC70" s="14">
        <f t="shared" si="7"/>
        <v>0</v>
      </c>
      <c r="AD70" s="15"/>
      <c r="AE70" s="15"/>
      <c r="AF70" s="15"/>
      <c r="AG70" s="14">
        <f t="shared" si="8"/>
        <v>0</v>
      </c>
      <c r="AH70" s="15"/>
      <c r="AI70" s="15"/>
      <c r="AJ70" s="14">
        <f t="shared" si="9"/>
        <v>0</v>
      </c>
      <c r="AK70" s="15"/>
      <c r="AL70" s="15"/>
      <c r="AM70" s="14">
        <f t="shared" si="10"/>
        <v>0</v>
      </c>
      <c r="AN70" s="15"/>
      <c r="AO70" s="15"/>
      <c r="AP70" s="14">
        <f t="shared" si="11"/>
        <v>200</v>
      </c>
      <c r="AQ70" s="15">
        <v>200</v>
      </c>
      <c r="AR70" s="15"/>
      <c r="AS70" s="14">
        <f t="shared" si="12"/>
        <v>0</v>
      </c>
      <c r="AT70" s="15"/>
      <c r="AU70" s="15"/>
      <c r="AV70" s="14">
        <f t="shared" si="13"/>
        <v>0</v>
      </c>
      <c r="AW70" s="14">
        <f t="shared" si="14"/>
        <v>0</v>
      </c>
      <c r="AX70" s="14">
        <f t="shared" si="14"/>
        <v>0</v>
      </c>
      <c r="AY70" s="16"/>
      <c r="AZ70" s="16"/>
      <c r="BA70" s="16"/>
      <c r="BB70" s="16"/>
      <c r="BC70" s="16"/>
      <c r="BD70" s="16"/>
      <c r="BE70" s="15"/>
      <c r="BF70" s="15"/>
      <c r="BG70" s="14">
        <f t="shared" si="15"/>
        <v>0</v>
      </c>
      <c r="BH70" s="15"/>
      <c r="BI70" s="15"/>
      <c r="BJ70" s="14">
        <f t="shared" si="16"/>
        <v>0</v>
      </c>
      <c r="BK70" s="15"/>
      <c r="BL70" s="15"/>
      <c r="BM70" s="14">
        <f t="shared" si="17"/>
        <v>710</v>
      </c>
      <c r="BN70" s="15">
        <v>60</v>
      </c>
      <c r="BO70" s="15"/>
      <c r="BP70" s="15">
        <v>650</v>
      </c>
      <c r="BQ70" s="15"/>
      <c r="BR70" s="15"/>
      <c r="BS70" s="15"/>
      <c r="BT70" s="15"/>
      <c r="BU70" s="14">
        <f t="shared" si="18"/>
        <v>0</v>
      </c>
      <c r="BV70" s="15"/>
      <c r="BW70" s="15"/>
      <c r="BX70" s="14">
        <f t="shared" si="19"/>
        <v>0</v>
      </c>
      <c r="BY70" s="15"/>
      <c r="BZ70" s="15"/>
      <c r="CA70" s="14">
        <f t="shared" si="20"/>
        <v>0</v>
      </c>
      <c r="CB70" s="15"/>
      <c r="CC70" s="15"/>
      <c r="CD70" s="7">
        <f t="shared" si="21"/>
        <v>2184</v>
      </c>
      <c r="CE70" s="8">
        <f t="shared" si="22"/>
        <v>2184</v>
      </c>
      <c r="CF70" s="9">
        <f t="shared" si="23"/>
        <v>0</v>
      </c>
    </row>
    <row r="71" spans="1:84" s="10" customFormat="1" ht="47.25" x14ac:dyDescent="0.2">
      <c r="A71" s="6" t="s">
        <v>130</v>
      </c>
      <c r="B71" s="14">
        <f t="shared" si="0"/>
        <v>0</v>
      </c>
      <c r="C71" s="15"/>
      <c r="D71" s="15"/>
      <c r="E71" s="15"/>
      <c r="F71" s="15"/>
      <c r="G71" s="14">
        <f t="shared" si="1"/>
        <v>244</v>
      </c>
      <c r="H71" s="15"/>
      <c r="I71" s="15"/>
      <c r="J71" s="15"/>
      <c r="K71" s="15">
        <v>244</v>
      </c>
      <c r="L71" s="14">
        <f t="shared" si="2"/>
        <v>0</v>
      </c>
      <c r="M71" s="15">
        <v>0</v>
      </c>
      <c r="N71" s="15">
        <v>0</v>
      </c>
      <c r="O71" s="15">
        <v>0</v>
      </c>
      <c r="P71" s="15">
        <v>0</v>
      </c>
      <c r="Q71" s="14">
        <f t="shared" si="3"/>
        <v>0</v>
      </c>
      <c r="R71" s="15">
        <v>0</v>
      </c>
      <c r="S71" s="15">
        <v>0</v>
      </c>
      <c r="T71" s="14">
        <f t="shared" si="4"/>
        <v>0</v>
      </c>
      <c r="U71" s="15">
        <v>0</v>
      </c>
      <c r="V71" s="15">
        <v>0</v>
      </c>
      <c r="W71" s="14">
        <f t="shared" si="5"/>
        <v>0</v>
      </c>
      <c r="X71" s="15">
        <v>0</v>
      </c>
      <c r="Y71" s="15">
        <v>0</v>
      </c>
      <c r="Z71" s="14">
        <f t="shared" si="6"/>
        <v>1060</v>
      </c>
      <c r="AA71" s="15">
        <v>0</v>
      </c>
      <c r="AB71" s="15">
        <v>1060</v>
      </c>
      <c r="AC71" s="14">
        <f t="shared" si="7"/>
        <v>0</v>
      </c>
      <c r="AD71" s="15"/>
      <c r="AE71" s="15"/>
      <c r="AF71" s="15"/>
      <c r="AG71" s="14">
        <f t="shared" si="8"/>
        <v>0</v>
      </c>
      <c r="AH71" s="15"/>
      <c r="AI71" s="15"/>
      <c r="AJ71" s="14">
        <f t="shared" si="9"/>
        <v>0</v>
      </c>
      <c r="AK71" s="15"/>
      <c r="AL71" s="15"/>
      <c r="AM71" s="14">
        <f t="shared" si="10"/>
        <v>0</v>
      </c>
      <c r="AN71" s="15"/>
      <c r="AO71" s="15"/>
      <c r="AP71" s="14">
        <f t="shared" si="11"/>
        <v>0</v>
      </c>
      <c r="AQ71" s="15"/>
      <c r="AR71" s="15"/>
      <c r="AS71" s="14">
        <f t="shared" si="12"/>
        <v>0</v>
      </c>
      <c r="AT71" s="15"/>
      <c r="AU71" s="15"/>
      <c r="AV71" s="14">
        <f t="shared" si="13"/>
        <v>0</v>
      </c>
      <c r="AW71" s="14">
        <f t="shared" si="14"/>
        <v>0</v>
      </c>
      <c r="AX71" s="14">
        <f t="shared" si="14"/>
        <v>0</v>
      </c>
      <c r="AY71" s="16"/>
      <c r="AZ71" s="16"/>
      <c r="BA71" s="16"/>
      <c r="BB71" s="16"/>
      <c r="BC71" s="16"/>
      <c r="BD71" s="16"/>
      <c r="BE71" s="15"/>
      <c r="BF71" s="15"/>
      <c r="BG71" s="14">
        <f t="shared" si="15"/>
        <v>0</v>
      </c>
      <c r="BH71" s="15"/>
      <c r="BI71" s="15"/>
      <c r="BJ71" s="14">
        <f t="shared" si="16"/>
        <v>0</v>
      </c>
      <c r="BK71" s="15"/>
      <c r="BL71" s="15"/>
      <c r="BM71" s="14">
        <f t="shared" si="17"/>
        <v>0</v>
      </c>
      <c r="BN71" s="15"/>
      <c r="BO71" s="15"/>
      <c r="BP71" s="15"/>
      <c r="BQ71" s="15"/>
      <c r="BR71" s="15"/>
      <c r="BS71" s="15"/>
      <c r="BT71" s="15"/>
      <c r="BU71" s="14">
        <f t="shared" si="18"/>
        <v>0</v>
      </c>
      <c r="BV71" s="15"/>
      <c r="BW71" s="15"/>
      <c r="BX71" s="14">
        <f t="shared" si="19"/>
        <v>190</v>
      </c>
      <c r="BY71" s="15">
        <v>0</v>
      </c>
      <c r="BZ71" s="15">
        <v>190</v>
      </c>
      <c r="CA71" s="14">
        <f t="shared" si="20"/>
        <v>0</v>
      </c>
      <c r="CB71" s="15"/>
      <c r="CC71" s="15"/>
      <c r="CD71" s="7">
        <f t="shared" si="21"/>
        <v>1494</v>
      </c>
      <c r="CE71" s="8">
        <f t="shared" si="22"/>
        <v>0</v>
      </c>
      <c r="CF71" s="9">
        <f t="shared" si="23"/>
        <v>1494</v>
      </c>
    </row>
    <row r="72" spans="1:84" ht="31.5" x14ac:dyDescent="0.2">
      <c r="A72" s="6" t="s">
        <v>131</v>
      </c>
      <c r="B72" s="14">
        <f t="shared" si="0"/>
        <v>0</v>
      </c>
      <c r="C72" s="15"/>
      <c r="D72" s="15"/>
      <c r="E72" s="15"/>
      <c r="F72" s="15"/>
      <c r="G72" s="14">
        <f t="shared" si="1"/>
        <v>57</v>
      </c>
      <c r="H72" s="15">
        <v>0</v>
      </c>
      <c r="I72" s="15">
        <v>0</v>
      </c>
      <c r="J72" s="15">
        <v>0</v>
      </c>
      <c r="K72" s="15">
        <v>57</v>
      </c>
      <c r="L72" s="14">
        <f t="shared" si="2"/>
        <v>0</v>
      </c>
      <c r="M72" s="15"/>
      <c r="N72" s="15"/>
      <c r="O72" s="15"/>
      <c r="P72" s="15"/>
      <c r="Q72" s="14">
        <f t="shared" si="3"/>
        <v>0</v>
      </c>
      <c r="R72" s="15"/>
      <c r="S72" s="15"/>
      <c r="T72" s="14">
        <f t="shared" si="4"/>
        <v>0</v>
      </c>
      <c r="U72" s="15"/>
      <c r="V72" s="15"/>
      <c r="W72" s="14">
        <f t="shared" si="5"/>
        <v>0</v>
      </c>
      <c r="X72" s="15"/>
      <c r="Y72" s="15"/>
      <c r="Z72" s="14">
        <f t="shared" si="6"/>
        <v>650</v>
      </c>
      <c r="AA72" s="15">
        <v>0</v>
      </c>
      <c r="AB72" s="15">
        <v>650</v>
      </c>
      <c r="AC72" s="14">
        <f t="shared" si="7"/>
        <v>0</v>
      </c>
      <c r="AD72" s="15"/>
      <c r="AE72" s="15"/>
      <c r="AF72" s="15"/>
      <c r="AG72" s="14">
        <f t="shared" si="8"/>
        <v>0</v>
      </c>
      <c r="AH72" s="15"/>
      <c r="AI72" s="15"/>
      <c r="AJ72" s="14">
        <f t="shared" si="9"/>
        <v>0</v>
      </c>
      <c r="AK72" s="15"/>
      <c r="AL72" s="15"/>
      <c r="AM72" s="14">
        <f t="shared" si="10"/>
        <v>0</v>
      </c>
      <c r="AN72" s="15"/>
      <c r="AO72" s="15"/>
      <c r="AP72" s="14">
        <f t="shared" si="11"/>
        <v>0</v>
      </c>
      <c r="AQ72" s="15"/>
      <c r="AR72" s="15"/>
      <c r="AS72" s="14">
        <f t="shared" si="12"/>
        <v>0</v>
      </c>
      <c r="AT72" s="15"/>
      <c r="AU72" s="15"/>
      <c r="AV72" s="14">
        <f t="shared" si="13"/>
        <v>0</v>
      </c>
      <c r="AW72" s="14">
        <f t="shared" si="14"/>
        <v>0</v>
      </c>
      <c r="AX72" s="14">
        <f t="shared" si="14"/>
        <v>0</v>
      </c>
      <c r="AY72" s="16"/>
      <c r="AZ72" s="16"/>
      <c r="BA72" s="16"/>
      <c r="BB72" s="16"/>
      <c r="BC72" s="16"/>
      <c r="BD72" s="16"/>
      <c r="BE72" s="15"/>
      <c r="BF72" s="15"/>
      <c r="BG72" s="14">
        <f t="shared" si="15"/>
        <v>0</v>
      </c>
      <c r="BH72" s="15"/>
      <c r="BI72" s="15"/>
      <c r="BJ72" s="14">
        <f t="shared" si="16"/>
        <v>0</v>
      </c>
      <c r="BK72" s="15"/>
      <c r="BL72" s="15"/>
      <c r="BM72" s="14">
        <f t="shared" si="17"/>
        <v>0</v>
      </c>
      <c r="BN72" s="15"/>
      <c r="BO72" s="15"/>
      <c r="BP72" s="15"/>
      <c r="BQ72" s="15"/>
      <c r="BR72" s="15"/>
      <c r="BS72" s="15"/>
      <c r="BT72" s="15"/>
      <c r="BU72" s="14">
        <f t="shared" si="18"/>
        <v>0</v>
      </c>
      <c r="BV72" s="15"/>
      <c r="BW72" s="15"/>
      <c r="BX72" s="14">
        <f t="shared" si="19"/>
        <v>0</v>
      </c>
      <c r="BY72" s="15"/>
      <c r="BZ72" s="15"/>
      <c r="CA72" s="14">
        <f t="shared" si="20"/>
        <v>0</v>
      </c>
      <c r="CB72" s="15"/>
      <c r="CC72" s="15"/>
      <c r="CD72" s="7">
        <f t="shared" si="21"/>
        <v>707</v>
      </c>
      <c r="CE72" s="8">
        <f t="shared" si="22"/>
        <v>0</v>
      </c>
      <c r="CF72" s="9">
        <f t="shared" si="23"/>
        <v>707</v>
      </c>
    </row>
    <row r="73" spans="1:84" ht="31.5" x14ac:dyDescent="0.2">
      <c r="A73" s="6" t="s">
        <v>132</v>
      </c>
      <c r="B73" s="14">
        <f t="shared" si="0"/>
        <v>172</v>
      </c>
      <c r="C73" s="15">
        <v>0</v>
      </c>
      <c r="D73" s="15">
        <v>0</v>
      </c>
      <c r="E73" s="15">
        <v>172</v>
      </c>
      <c r="F73" s="15"/>
      <c r="G73" s="14">
        <f t="shared" ref="G73:G95" si="24">SUM(H73:K73)</f>
        <v>0</v>
      </c>
      <c r="H73" s="15"/>
      <c r="I73" s="15"/>
      <c r="J73" s="15"/>
      <c r="K73" s="15"/>
      <c r="L73" s="14">
        <f t="shared" si="2"/>
        <v>120</v>
      </c>
      <c r="M73" s="15">
        <v>120</v>
      </c>
      <c r="N73" s="15">
        <v>0</v>
      </c>
      <c r="O73" s="15">
        <v>0</v>
      </c>
      <c r="P73" s="15">
        <v>0</v>
      </c>
      <c r="Q73" s="14">
        <f t="shared" si="3"/>
        <v>0</v>
      </c>
      <c r="R73" s="15">
        <v>0</v>
      </c>
      <c r="S73" s="15">
        <v>0</v>
      </c>
      <c r="T73" s="14">
        <f t="shared" si="4"/>
        <v>218</v>
      </c>
      <c r="U73" s="15">
        <v>218</v>
      </c>
      <c r="V73" s="15">
        <v>0</v>
      </c>
      <c r="W73" s="14">
        <f t="shared" si="5"/>
        <v>0</v>
      </c>
      <c r="X73" s="15">
        <v>0</v>
      </c>
      <c r="Y73" s="15">
        <v>0</v>
      </c>
      <c r="Z73" s="14">
        <f t="shared" si="6"/>
        <v>138</v>
      </c>
      <c r="AA73" s="15">
        <v>138</v>
      </c>
      <c r="AB73" s="15"/>
      <c r="AC73" s="14">
        <f t="shared" si="7"/>
        <v>0</v>
      </c>
      <c r="AD73" s="15"/>
      <c r="AE73" s="15"/>
      <c r="AF73" s="15"/>
      <c r="AG73" s="14">
        <f t="shared" si="8"/>
        <v>0</v>
      </c>
      <c r="AH73" s="15"/>
      <c r="AI73" s="15"/>
      <c r="AJ73" s="14">
        <f t="shared" si="9"/>
        <v>0</v>
      </c>
      <c r="AK73" s="15"/>
      <c r="AL73" s="15"/>
      <c r="AM73" s="14">
        <f t="shared" si="10"/>
        <v>0</v>
      </c>
      <c r="AN73" s="15"/>
      <c r="AO73" s="15"/>
      <c r="AP73" s="14">
        <f t="shared" si="11"/>
        <v>0</v>
      </c>
      <c r="AQ73" s="15"/>
      <c r="AR73" s="15"/>
      <c r="AS73" s="14">
        <f t="shared" si="12"/>
        <v>0</v>
      </c>
      <c r="AT73" s="15"/>
      <c r="AU73" s="15"/>
      <c r="AV73" s="14">
        <f t="shared" si="13"/>
        <v>0</v>
      </c>
      <c r="AW73" s="14">
        <f t="shared" si="14"/>
        <v>0</v>
      </c>
      <c r="AX73" s="14">
        <f t="shared" si="14"/>
        <v>0</v>
      </c>
      <c r="AY73" s="16"/>
      <c r="AZ73" s="16"/>
      <c r="BA73" s="16"/>
      <c r="BB73" s="16"/>
      <c r="BC73" s="16"/>
      <c r="BD73" s="16"/>
      <c r="BE73" s="15"/>
      <c r="BF73" s="15"/>
      <c r="BG73" s="14">
        <f t="shared" si="15"/>
        <v>0</v>
      </c>
      <c r="BH73" s="15"/>
      <c r="BI73" s="15"/>
      <c r="BJ73" s="14">
        <f t="shared" si="16"/>
        <v>0</v>
      </c>
      <c r="BK73" s="15"/>
      <c r="BL73" s="15"/>
      <c r="BM73" s="14">
        <f t="shared" si="17"/>
        <v>0</v>
      </c>
      <c r="BN73" s="15"/>
      <c r="BO73" s="15"/>
      <c r="BP73" s="15"/>
      <c r="BQ73" s="15"/>
      <c r="BR73" s="15"/>
      <c r="BS73" s="15"/>
      <c r="BT73" s="15"/>
      <c r="BU73" s="14">
        <f t="shared" si="18"/>
        <v>0</v>
      </c>
      <c r="BV73" s="15"/>
      <c r="BW73" s="15"/>
      <c r="BX73" s="14">
        <f t="shared" si="19"/>
        <v>150</v>
      </c>
      <c r="BY73" s="15">
        <v>150</v>
      </c>
      <c r="BZ73" s="15"/>
      <c r="CA73" s="14">
        <f t="shared" si="20"/>
        <v>0</v>
      </c>
      <c r="CB73" s="15"/>
      <c r="CC73" s="15"/>
      <c r="CD73" s="7">
        <f t="shared" si="21"/>
        <v>798</v>
      </c>
      <c r="CE73" s="8">
        <f t="shared" si="22"/>
        <v>798</v>
      </c>
      <c r="CF73" s="9">
        <f t="shared" si="23"/>
        <v>0</v>
      </c>
    </row>
    <row r="74" spans="1:84" ht="47.25" x14ac:dyDescent="0.2">
      <c r="A74" s="6" t="s">
        <v>133</v>
      </c>
      <c r="B74" s="14">
        <f t="shared" ref="B74:B95" si="25">SUM(C74:F74)</f>
        <v>317</v>
      </c>
      <c r="C74" s="15">
        <v>165</v>
      </c>
      <c r="D74" s="15">
        <v>152</v>
      </c>
      <c r="E74" s="15">
        <v>0</v>
      </c>
      <c r="F74" s="15"/>
      <c r="G74" s="14">
        <f t="shared" si="24"/>
        <v>0</v>
      </c>
      <c r="H74" s="15"/>
      <c r="I74" s="15"/>
      <c r="J74" s="15"/>
      <c r="K74" s="15"/>
      <c r="L74" s="14">
        <f t="shared" ref="L74:L96" si="26">SUM(M74:P74)</f>
        <v>0</v>
      </c>
      <c r="M74" s="15"/>
      <c r="N74" s="15"/>
      <c r="O74" s="15"/>
      <c r="P74" s="15"/>
      <c r="Q74" s="14">
        <f t="shared" ref="Q74:Q96" si="27">R74+S74</f>
        <v>0</v>
      </c>
      <c r="R74" s="15"/>
      <c r="S74" s="15"/>
      <c r="T74" s="14">
        <f t="shared" ref="T74:T96" si="28">U74+V74</f>
        <v>0</v>
      </c>
      <c r="U74" s="15"/>
      <c r="V74" s="15"/>
      <c r="W74" s="14">
        <f t="shared" ref="W74:W96" si="29">X74+Y74</f>
        <v>0</v>
      </c>
      <c r="X74" s="15"/>
      <c r="Y74" s="15"/>
      <c r="Z74" s="14">
        <f t="shared" ref="Z74:Z96" si="30">AA74+AB74</f>
        <v>0</v>
      </c>
      <c r="AA74" s="15"/>
      <c r="AB74" s="15"/>
      <c r="AC74" s="14">
        <f t="shared" ref="AC74:AC96" si="31">AD74+AF74</f>
        <v>0</v>
      </c>
      <c r="AD74" s="15"/>
      <c r="AE74" s="15"/>
      <c r="AF74" s="15"/>
      <c r="AG74" s="14">
        <f t="shared" ref="AG74:AG96" si="32">AH74+AI74</f>
        <v>0</v>
      </c>
      <c r="AH74" s="15"/>
      <c r="AI74" s="15"/>
      <c r="AJ74" s="14">
        <f t="shared" ref="AJ74:AJ96" si="33">AK74+AL74</f>
        <v>0</v>
      </c>
      <c r="AK74" s="15"/>
      <c r="AL74" s="15"/>
      <c r="AM74" s="14">
        <f t="shared" ref="AM74:AM96" si="34">AN74+AO74</f>
        <v>0</v>
      </c>
      <c r="AN74" s="15"/>
      <c r="AO74" s="15"/>
      <c r="AP74" s="14">
        <f t="shared" ref="AP74:AP96" si="35">AQ74+AR74</f>
        <v>0</v>
      </c>
      <c r="AQ74" s="15"/>
      <c r="AR74" s="15"/>
      <c r="AS74" s="14">
        <f t="shared" ref="AS74:AS96" si="36">AT74+AU74</f>
        <v>0</v>
      </c>
      <c r="AT74" s="15"/>
      <c r="AU74" s="15"/>
      <c r="AV74" s="14">
        <f t="shared" ref="AV74:AV95" si="37">AX74+AW74</f>
        <v>0</v>
      </c>
      <c r="AW74" s="14">
        <f t="shared" ref="AW74:AX95" si="38">AY74+BA74+BC74+BE74</f>
        <v>0</v>
      </c>
      <c r="AX74" s="14">
        <f t="shared" si="38"/>
        <v>0</v>
      </c>
      <c r="AY74" s="16"/>
      <c r="AZ74" s="16"/>
      <c r="BA74" s="16"/>
      <c r="BB74" s="16"/>
      <c r="BC74" s="16"/>
      <c r="BD74" s="16"/>
      <c r="BE74" s="15"/>
      <c r="BF74" s="15"/>
      <c r="BG74" s="14">
        <f t="shared" ref="BG74:BG96" si="39">BH74+BI74</f>
        <v>0</v>
      </c>
      <c r="BH74" s="15"/>
      <c r="BI74" s="15"/>
      <c r="BJ74" s="14">
        <f t="shared" ref="BJ74:BJ96" si="40">BK74+BL74</f>
        <v>0</v>
      </c>
      <c r="BK74" s="15"/>
      <c r="BL74" s="15"/>
      <c r="BM74" s="14">
        <f t="shared" ref="BM74:BM96" si="41">SUM(BN74:BQ74)</f>
        <v>0</v>
      </c>
      <c r="BN74" s="15"/>
      <c r="BO74" s="15"/>
      <c r="BP74" s="15"/>
      <c r="BQ74" s="15"/>
      <c r="BR74" s="15"/>
      <c r="BS74" s="15"/>
      <c r="BT74" s="15"/>
      <c r="BU74" s="14">
        <f t="shared" ref="BU74:BU96" si="42">BV74+BW74</f>
        <v>0</v>
      </c>
      <c r="BV74" s="15"/>
      <c r="BW74" s="15"/>
      <c r="BX74" s="14">
        <f t="shared" ref="BX74:BX96" si="43">BY74+BZ74</f>
        <v>0</v>
      </c>
      <c r="BY74" s="15"/>
      <c r="BZ74" s="15"/>
      <c r="CA74" s="14">
        <f t="shared" ref="CA74:CA96" si="44">CB74+CC74</f>
        <v>0</v>
      </c>
      <c r="CB74" s="15"/>
      <c r="CC74" s="15"/>
      <c r="CD74" s="7">
        <f t="shared" ref="CD74:CD96" si="45">CE74+CF74</f>
        <v>317</v>
      </c>
      <c r="CE74" s="8">
        <f t="shared" ref="CE74:CE96" si="46">C74+E74+L74+U74+X74+AA74+AD74+AH74+AK74+AN74+AQ74+AT74+BE74+BH74+BK74+BN74+BQ74+BR74+BT74+BV74+BY74+CB74+BC74+BA74+AY74+R74+BP74</f>
        <v>165</v>
      </c>
      <c r="CF74" s="9">
        <f t="shared" ref="CF74:CF95" si="47">D74+F74+G74+V74+Y74+AB74+AF74+AI74+AL74+AO74+AR74+AU74+BF74+BI74+BL74+BO74+BS74+BW74+BZ74+CC74+BD74+BB74+AZ74+S74</f>
        <v>152</v>
      </c>
    </row>
    <row r="75" spans="1:84" ht="47.25" x14ac:dyDescent="0.2">
      <c r="A75" s="6" t="s">
        <v>134</v>
      </c>
      <c r="B75" s="14">
        <f t="shared" si="25"/>
        <v>115</v>
      </c>
      <c r="C75" s="15">
        <v>0</v>
      </c>
      <c r="D75" s="15">
        <v>80</v>
      </c>
      <c r="E75" s="15">
        <v>0</v>
      </c>
      <c r="F75" s="15">
        <v>35</v>
      </c>
      <c r="G75" s="14">
        <f t="shared" si="24"/>
        <v>855</v>
      </c>
      <c r="H75" s="15">
        <v>391</v>
      </c>
      <c r="I75" s="15">
        <v>290</v>
      </c>
      <c r="J75" s="15">
        <v>174</v>
      </c>
      <c r="K75" s="15"/>
      <c r="L75" s="14">
        <f t="shared" si="26"/>
        <v>0</v>
      </c>
      <c r="M75" s="15"/>
      <c r="N75" s="15"/>
      <c r="O75" s="15"/>
      <c r="P75" s="15"/>
      <c r="Q75" s="14">
        <f t="shared" si="27"/>
        <v>0</v>
      </c>
      <c r="R75" s="15"/>
      <c r="S75" s="15"/>
      <c r="T75" s="14">
        <f t="shared" si="28"/>
        <v>158</v>
      </c>
      <c r="U75" s="15">
        <v>0</v>
      </c>
      <c r="V75" s="15">
        <v>158</v>
      </c>
      <c r="W75" s="14">
        <f t="shared" si="29"/>
        <v>0</v>
      </c>
      <c r="X75" s="15">
        <v>0</v>
      </c>
      <c r="Y75" s="15">
        <v>0</v>
      </c>
      <c r="Z75" s="14">
        <f t="shared" si="30"/>
        <v>301</v>
      </c>
      <c r="AA75" s="15">
        <v>0</v>
      </c>
      <c r="AB75" s="15">
        <v>301</v>
      </c>
      <c r="AC75" s="14">
        <f t="shared" si="31"/>
        <v>0</v>
      </c>
      <c r="AD75" s="15"/>
      <c r="AE75" s="15"/>
      <c r="AF75" s="15"/>
      <c r="AG75" s="14">
        <f t="shared" si="32"/>
        <v>0</v>
      </c>
      <c r="AH75" s="15"/>
      <c r="AI75" s="15"/>
      <c r="AJ75" s="14">
        <f t="shared" si="33"/>
        <v>0</v>
      </c>
      <c r="AK75" s="15"/>
      <c r="AL75" s="15"/>
      <c r="AM75" s="14">
        <f t="shared" si="34"/>
        <v>0</v>
      </c>
      <c r="AN75" s="15"/>
      <c r="AO75" s="15"/>
      <c r="AP75" s="14">
        <f t="shared" si="35"/>
        <v>0</v>
      </c>
      <c r="AQ75" s="15"/>
      <c r="AR75" s="15"/>
      <c r="AS75" s="14">
        <f t="shared" si="36"/>
        <v>0</v>
      </c>
      <c r="AT75" s="15"/>
      <c r="AU75" s="15"/>
      <c r="AV75" s="14">
        <f t="shared" si="37"/>
        <v>0</v>
      </c>
      <c r="AW75" s="14">
        <f t="shared" si="38"/>
        <v>0</v>
      </c>
      <c r="AX75" s="14">
        <f t="shared" si="38"/>
        <v>0</v>
      </c>
      <c r="AY75" s="16"/>
      <c r="AZ75" s="16"/>
      <c r="BA75" s="16"/>
      <c r="BB75" s="16"/>
      <c r="BC75" s="16"/>
      <c r="BD75" s="16"/>
      <c r="BE75" s="15"/>
      <c r="BF75" s="15"/>
      <c r="BG75" s="14">
        <f t="shared" si="39"/>
        <v>0</v>
      </c>
      <c r="BH75" s="15"/>
      <c r="BI75" s="15"/>
      <c r="BJ75" s="14">
        <f t="shared" si="40"/>
        <v>0</v>
      </c>
      <c r="BK75" s="15"/>
      <c r="BL75" s="15"/>
      <c r="BM75" s="14">
        <f t="shared" si="41"/>
        <v>66</v>
      </c>
      <c r="BN75" s="15">
        <v>0</v>
      </c>
      <c r="BO75" s="15">
        <v>66</v>
      </c>
      <c r="BP75" s="15"/>
      <c r="BQ75" s="15"/>
      <c r="BR75" s="15"/>
      <c r="BS75" s="15"/>
      <c r="BT75" s="15"/>
      <c r="BU75" s="14">
        <f t="shared" si="42"/>
        <v>0</v>
      </c>
      <c r="BV75" s="15"/>
      <c r="BW75" s="15"/>
      <c r="BX75" s="14">
        <f t="shared" si="43"/>
        <v>0</v>
      </c>
      <c r="BY75" s="15"/>
      <c r="BZ75" s="15"/>
      <c r="CA75" s="14">
        <f t="shared" si="44"/>
        <v>0</v>
      </c>
      <c r="CB75" s="15"/>
      <c r="CC75" s="15"/>
      <c r="CD75" s="7">
        <f t="shared" si="45"/>
        <v>1495</v>
      </c>
      <c r="CE75" s="8">
        <f t="shared" si="46"/>
        <v>0</v>
      </c>
      <c r="CF75" s="9">
        <f t="shared" si="47"/>
        <v>1495</v>
      </c>
    </row>
    <row r="76" spans="1:84" ht="47.25" x14ac:dyDescent="0.2">
      <c r="A76" s="6" t="s">
        <v>135</v>
      </c>
      <c r="B76" s="14">
        <f t="shared" si="25"/>
        <v>0</v>
      </c>
      <c r="C76" s="15"/>
      <c r="D76" s="15"/>
      <c r="E76" s="15"/>
      <c r="F76" s="15"/>
      <c r="G76" s="14">
        <f t="shared" si="24"/>
        <v>0</v>
      </c>
      <c r="H76" s="15"/>
      <c r="I76" s="15"/>
      <c r="J76" s="15"/>
      <c r="K76" s="15"/>
      <c r="L76" s="14">
        <f t="shared" si="26"/>
        <v>0</v>
      </c>
      <c r="M76" s="15"/>
      <c r="N76" s="15"/>
      <c r="O76" s="15"/>
      <c r="P76" s="15"/>
      <c r="Q76" s="14">
        <f t="shared" si="27"/>
        <v>0</v>
      </c>
      <c r="R76" s="15"/>
      <c r="S76" s="15"/>
      <c r="T76" s="14">
        <f t="shared" si="28"/>
        <v>0</v>
      </c>
      <c r="U76" s="15"/>
      <c r="V76" s="15"/>
      <c r="W76" s="14">
        <f t="shared" si="29"/>
        <v>0</v>
      </c>
      <c r="X76" s="15"/>
      <c r="Y76" s="15"/>
      <c r="Z76" s="14">
        <f t="shared" si="30"/>
        <v>0</v>
      </c>
      <c r="AA76" s="15"/>
      <c r="AB76" s="15"/>
      <c r="AC76" s="14">
        <f t="shared" si="31"/>
        <v>2991</v>
      </c>
      <c r="AD76" s="15">
        <v>2991</v>
      </c>
      <c r="AE76" s="15">
        <v>2871</v>
      </c>
      <c r="AF76" s="15"/>
      <c r="AG76" s="14">
        <f t="shared" si="32"/>
        <v>0</v>
      </c>
      <c r="AH76" s="15"/>
      <c r="AI76" s="15"/>
      <c r="AJ76" s="14">
        <f t="shared" si="33"/>
        <v>0</v>
      </c>
      <c r="AK76" s="15"/>
      <c r="AL76" s="15"/>
      <c r="AM76" s="14">
        <f t="shared" si="34"/>
        <v>0</v>
      </c>
      <c r="AN76" s="15"/>
      <c r="AO76" s="15"/>
      <c r="AP76" s="14">
        <f t="shared" si="35"/>
        <v>0</v>
      </c>
      <c r="AQ76" s="15"/>
      <c r="AR76" s="15"/>
      <c r="AS76" s="14">
        <f t="shared" si="36"/>
        <v>0</v>
      </c>
      <c r="AT76" s="15"/>
      <c r="AU76" s="15"/>
      <c r="AV76" s="14">
        <f t="shared" si="37"/>
        <v>0</v>
      </c>
      <c r="AW76" s="14">
        <f t="shared" si="38"/>
        <v>0</v>
      </c>
      <c r="AX76" s="14">
        <f t="shared" si="38"/>
        <v>0</v>
      </c>
      <c r="AY76" s="16"/>
      <c r="AZ76" s="16"/>
      <c r="BA76" s="16"/>
      <c r="BB76" s="16"/>
      <c r="BC76" s="16"/>
      <c r="BD76" s="16"/>
      <c r="BE76" s="15"/>
      <c r="BF76" s="15"/>
      <c r="BG76" s="14">
        <f t="shared" si="39"/>
        <v>0</v>
      </c>
      <c r="BH76" s="15"/>
      <c r="BI76" s="15"/>
      <c r="BJ76" s="14">
        <f t="shared" si="40"/>
        <v>0</v>
      </c>
      <c r="BK76" s="15"/>
      <c r="BL76" s="15"/>
      <c r="BM76" s="14">
        <f t="shared" si="41"/>
        <v>0</v>
      </c>
      <c r="BN76" s="15"/>
      <c r="BO76" s="15"/>
      <c r="BP76" s="15"/>
      <c r="BQ76" s="15"/>
      <c r="BR76" s="15"/>
      <c r="BS76" s="15"/>
      <c r="BT76" s="15"/>
      <c r="BU76" s="14">
        <f t="shared" si="42"/>
        <v>0</v>
      </c>
      <c r="BV76" s="15"/>
      <c r="BW76" s="15"/>
      <c r="BX76" s="14">
        <f t="shared" si="43"/>
        <v>0</v>
      </c>
      <c r="BY76" s="15"/>
      <c r="BZ76" s="15"/>
      <c r="CA76" s="14">
        <f t="shared" si="44"/>
        <v>0</v>
      </c>
      <c r="CB76" s="15"/>
      <c r="CC76" s="15"/>
      <c r="CD76" s="7">
        <f t="shared" si="45"/>
        <v>2991</v>
      </c>
      <c r="CE76" s="8">
        <f t="shared" si="46"/>
        <v>2991</v>
      </c>
      <c r="CF76" s="9">
        <f t="shared" si="47"/>
        <v>0</v>
      </c>
    </row>
    <row r="77" spans="1:84" ht="36" customHeight="1" x14ac:dyDescent="0.2">
      <c r="A77" s="6" t="s">
        <v>136</v>
      </c>
      <c r="B77" s="14">
        <f t="shared" si="25"/>
        <v>0</v>
      </c>
      <c r="C77" s="15"/>
      <c r="D77" s="15"/>
      <c r="E77" s="15"/>
      <c r="F77" s="15"/>
      <c r="G77" s="14">
        <f t="shared" si="24"/>
        <v>0</v>
      </c>
      <c r="H77" s="15"/>
      <c r="I77" s="15"/>
      <c r="J77" s="15"/>
      <c r="K77" s="15"/>
      <c r="L77" s="14">
        <f t="shared" si="26"/>
        <v>0</v>
      </c>
      <c r="M77" s="15"/>
      <c r="N77" s="15"/>
      <c r="O77" s="15"/>
      <c r="P77" s="15"/>
      <c r="Q77" s="14">
        <f t="shared" si="27"/>
        <v>0</v>
      </c>
      <c r="R77" s="15"/>
      <c r="S77" s="15"/>
      <c r="T77" s="14">
        <f t="shared" si="28"/>
        <v>0</v>
      </c>
      <c r="U77" s="15"/>
      <c r="V77" s="15"/>
      <c r="W77" s="14">
        <f t="shared" si="29"/>
        <v>0</v>
      </c>
      <c r="X77" s="15"/>
      <c r="Y77" s="15"/>
      <c r="Z77" s="14">
        <f t="shared" si="30"/>
        <v>0</v>
      </c>
      <c r="AA77" s="15"/>
      <c r="AB77" s="15"/>
      <c r="AC77" s="14">
        <f t="shared" si="31"/>
        <v>0</v>
      </c>
      <c r="AD77" s="15"/>
      <c r="AE77" s="15"/>
      <c r="AF77" s="15"/>
      <c r="AG77" s="14">
        <f t="shared" si="32"/>
        <v>0</v>
      </c>
      <c r="AH77" s="15"/>
      <c r="AI77" s="15"/>
      <c r="AJ77" s="14">
        <f t="shared" si="33"/>
        <v>0</v>
      </c>
      <c r="AK77" s="15"/>
      <c r="AL77" s="15"/>
      <c r="AM77" s="14">
        <f t="shared" si="34"/>
        <v>0</v>
      </c>
      <c r="AN77" s="15"/>
      <c r="AO77" s="15"/>
      <c r="AP77" s="14">
        <f t="shared" si="35"/>
        <v>0</v>
      </c>
      <c r="AQ77" s="15"/>
      <c r="AR77" s="15"/>
      <c r="AS77" s="14">
        <f t="shared" si="36"/>
        <v>0</v>
      </c>
      <c r="AT77" s="15"/>
      <c r="AU77" s="15"/>
      <c r="AV77" s="14">
        <f t="shared" si="37"/>
        <v>28975</v>
      </c>
      <c r="AW77" s="14">
        <f t="shared" si="38"/>
        <v>28975</v>
      </c>
      <c r="AX77" s="14">
        <f t="shared" si="38"/>
        <v>0</v>
      </c>
      <c r="AY77" s="16">
        <v>714</v>
      </c>
      <c r="AZ77" s="16"/>
      <c r="BA77" s="16">
        <v>2151</v>
      </c>
      <c r="BB77" s="16"/>
      <c r="BC77" s="16">
        <v>1171</v>
      </c>
      <c r="BD77" s="16"/>
      <c r="BE77" s="15">
        <v>24939</v>
      </c>
      <c r="BF77" s="15"/>
      <c r="BG77" s="14">
        <f t="shared" si="39"/>
        <v>0</v>
      </c>
      <c r="BH77" s="15"/>
      <c r="BI77" s="15"/>
      <c r="BJ77" s="14">
        <f t="shared" si="40"/>
        <v>0</v>
      </c>
      <c r="BK77" s="15"/>
      <c r="BL77" s="15"/>
      <c r="BM77" s="14">
        <f t="shared" si="41"/>
        <v>0</v>
      </c>
      <c r="BN77" s="15"/>
      <c r="BO77" s="15"/>
      <c r="BP77" s="15"/>
      <c r="BQ77" s="15"/>
      <c r="BR77" s="15"/>
      <c r="BS77" s="15"/>
      <c r="BT77" s="15"/>
      <c r="BU77" s="14">
        <f t="shared" si="42"/>
        <v>0</v>
      </c>
      <c r="BV77" s="15"/>
      <c r="BW77" s="15"/>
      <c r="BX77" s="14">
        <f t="shared" si="43"/>
        <v>0</v>
      </c>
      <c r="BY77" s="15"/>
      <c r="BZ77" s="15"/>
      <c r="CA77" s="14">
        <f t="shared" si="44"/>
        <v>0</v>
      </c>
      <c r="CB77" s="15"/>
      <c r="CC77" s="15"/>
      <c r="CD77" s="7">
        <f t="shared" si="45"/>
        <v>28975</v>
      </c>
      <c r="CE77" s="8">
        <f t="shared" si="46"/>
        <v>28975</v>
      </c>
      <c r="CF77" s="9">
        <f t="shared" si="47"/>
        <v>0</v>
      </c>
    </row>
    <row r="78" spans="1:84" ht="47.25" x14ac:dyDescent="0.2">
      <c r="A78" s="6" t="s">
        <v>137</v>
      </c>
      <c r="B78" s="14">
        <f t="shared" si="25"/>
        <v>0</v>
      </c>
      <c r="C78" s="15"/>
      <c r="D78" s="15"/>
      <c r="E78" s="15"/>
      <c r="F78" s="15"/>
      <c r="G78" s="14">
        <f t="shared" si="24"/>
        <v>0</v>
      </c>
      <c r="H78" s="15"/>
      <c r="I78" s="15"/>
      <c r="J78" s="15"/>
      <c r="K78" s="15"/>
      <c r="L78" s="14">
        <f t="shared" si="26"/>
        <v>0</v>
      </c>
      <c r="M78" s="15"/>
      <c r="N78" s="15"/>
      <c r="O78" s="15"/>
      <c r="P78" s="15"/>
      <c r="Q78" s="14">
        <f t="shared" si="27"/>
        <v>0</v>
      </c>
      <c r="R78" s="15"/>
      <c r="S78" s="15"/>
      <c r="T78" s="14">
        <f t="shared" si="28"/>
        <v>0</v>
      </c>
      <c r="U78" s="15"/>
      <c r="V78" s="15"/>
      <c r="W78" s="14">
        <f t="shared" si="29"/>
        <v>0</v>
      </c>
      <c r="X78" s="15"/>
      <c r="Y78" s="15"/>
      <c r="Z78" s="14">
        <f t="shared" si="30"/>
        <v>0</v>
      </c>
      <c r="AA78" s="15"/>
      <c r="AB78" s="15"/>
      <c r="AC78" s="14">
        <f t="shared" si="31"/>
        <v>0</v>
      </c>
      <c r="AD78" s="15"/>
      <c r="AE78" s="15"/>
      <c r="AF78" s="15"/>
      <c r="AG78" s="14">
        <f t="shared" si="32"/>
        <v>0</v>
      </c>
      <c r="AH78" s="15"/>
      <c r="AI78" s="15"/>
      <c r="AJ78" s="14">
        <f t="shared" si="33"/>
        <v>0</v>
      </c>
      <c r="AK78" s="15"/>
      <c r="AL78" s="15"/>
      <c r="AM78" s="14">
        <f t="shared" si="34"/>
        <v>0</v>
      </c>
      <c r="AN78" s="15"/>
      <c r="AO78" s="15"/>
      <c r="AP78" s="14">
        <f t="shared" si="35"/>
        <v>0</v>
      </c>
      <c r="AQ78" s="15"/>
      <c r="AR78" s="15"/>
      <c r="AS78" s="14">
        <f t="shared" si="36"/>
        <v>0</v>
      </c>
      <c r="AT78" s="15"/>
      <c r="AU78" s="15"/>
      <c r="AV78" s="14">
        <f t="shared" si="37"/>
        <v>0</v>
      </c>
      <c r="AW78" s="14">
        <f t="shared" si="38"/>
        <v>0</v>
      </c>
      <c r="AX78" s="14">
        <f t="shared" si="38"/>
        <v>0</v>
      </c>
      <c r="AY78" s="16"/>
      <c r="AZ78" s="16"/>
      <c r="BA78" s="16"/>
      <c r="BB78" s="16"/>
      <c r="BC78" s="16"/>
      <c r="BD78" s="16"/>
      <c r="BE78" s="15"/>
      <c r="BF78" s="15"/>
      <c r="BG78" s="14">
        <f t="shared" si="39"/>
        <v>0</v>
      </c>
      <c r="BH78" s="15"/>
      <c r="BI78" s="15"/>
      <c r="BJ78" s="14">
        <f t="shared" si="40"/>
        <v>0</v>
      </c>
      <c r="BK78" s="15"/>
      <c r="BL78" s="15"/>
      <c r="BM78" s="14">
        <f t="shared" si="41"/>
        <v>0</v>
      </c>
      <c r="BN78" s="15"/>
      <c r="BO78" s="15"/>
      <c r="BP78" s="15"/>
      <c r="BQ78" s="15"/>
      <c r="BR78" s="15"/>
      <c r="BS78" s="15"/>
      <c r="BT78" s="15"/>
      <c r="BU78" s="14">
        <f t="shared" si="42"/>
        <v>0</v>
      </c>
      <c r="BV78" s="15"/>
      <c r="BW78" s="15"/>
      <c r="BX78" s="14">
        <f t="shared" si="43"/>
        <v>0</v>
      </c>
      <c r="BY78" s="15"/>
      <c r="BZ78" s="15"/>
      <c r="CA78" s="14">
        <f t="shared" si="44"/>
        <v>331</v>
      </c>
      <c r="CB78" s="15">
        <v>331</v>
      </c>
      <c r="CC78" s="15"/>
      <c r="CD78" s="7">
        <f t="shared" si="45"/>
        <v>331</v>
      </c>
      <c r="CE78" s="8">
        <f t="shared" si="46"/>
        <v>331</v>
      </c>
      <c r="CF78" s="9">
        <f t="shared" si="47"/>
        <v>0</v>
      </c>
    </row>
    <row r="79" spans="1:84" ht="47.25" x14ac:dyDescent="0.2">
      <c r="A79" s="6" t="s">
        <v>138</v>
      </c>
      <c r="B79" s="14">
        <f t="shared" si="25"/>
        <v>0</v>
      </c>
      <c r="C79" s="15"/>
      <c r="D79" s="15"/>
      <c r="E79" s="15"/>
      <c r="F79" s="15"/>
      <c r="G79" s="14">
        <f t="shared" si="24"/>
        <v>0</v>
      </c>
      <c r="H79" s="15"/>
      <c r="I79" s="15"/>
      <c r="J79" s="15"/>
      <c r="K79" s="15"/>
      <c r="L79" s="14">
        <f t="shared" si="26"/>
        <v>0</v>
      </c>
      <c r="M79" s="15"/>
      <c r="N79" s="15"/>
      <c r="O79" s="15"/>
      <c r="P79" s="15"/>
      <c r="Q79" s="14">
        <f t="shared" si="27"/>
        <v>0</v>
      </c>
      <c r="R79" s="15"/>
      <c r="S79" s="15"/>
      <c r="T79" s="14">
        <f t="shared" si="28"/>
        <v>0</v>
      </c>
      <c r="U79" s="15"/>
      <c r="V79" s="15"/>
      <c r="W79" s="14">
        <f t="shared" si="29"/>
        <v>0</v>
      </c>
      <c r="X79" s="15"/>
      <c r="Y79" s="15"/>
      <c r="Z79" s="14">
        <f t="shared" si="30"/>
        <v>0</v>
      </c>
      <c r="AA79" s="15"/>
      <c r="AB79" s="15"/>
      <c r="AC79" s="14">
        <f t="shared" si="31"/>
        <v>0</v>
      </c>
      <c r="AD79" s="15"/>
      <c r="AE79" s="15"/>
      <c r="AF79" s="15"/>
      <c r="AG79" s="14">
        <f t="shared" si="32"/>
        <v>0</v>
      </c>
      <c r="AH79" s="15"/>
      <c r="AI79" s="15"/>
      <c r="AJ79" s="14">
        <f t="shared" si="33"/>
        <v>0</v>
      </c>
      <c r="AK79" s="15"/>
      <c r="AL79" s="15"/>
      <c r="AM79" s="14">
        <f t="shared" si="34"/>
        <v>0</v>
      </c>
      <c r="AN79" s="15"/>
      <c r="AO79" s="15"/>
      <c r="AP79" s="14">
        <f t="shared" si="35"/>
        <v>0</v>
      </c>
      <c r="AQ79" s="15"/>
      <c r="AR79" s="15"/>
      <c r="AS79" s="14">
        <f t="shared" si="36"/>
        <v>0</v>
      </c>
      <c r="AT79" s="15"/>
      <c r="AU79" s="15"/>
      <c r="AV79" s="14">
        <f t="shared" si="37"/>
        <v>0</v>
      </c>
      <c r="AW79" s="14">
        <f t="shared" si="38"/>
        <v>0</v>
      </c>
      <c r="AX79" s="14">
        <f t="shared" si="38"/>
        <v>0</v>
      </c>
      <c r="AY79" s="16"/>
      <c r="AZ79" s="16"/>
      <c r="BA79" s="16"/>
      <c r="BB79" s="16"/>
      <c r="BC79" s="16"/>
      <c r="BD79" s="16"/>
      <c r="BE79" s="15"/>
      <c r="BF79" s="15"/>
      <c r="BG79" s="14">
        <f t="shared" si="39"/>
        <v>0</v>
      </c>
      <c r="BH79" s="15"/>
      <c r="BI79" s="15"/>
      <c r="BJ79" s="14">
        <f t="shared" si="40"/>
        <v>0</v>
      </c>
      <c r="BK79" s="15"/>
      <c r="BL79" s="15"/>
      <c r="BM79" s="14">
        <f t="shared" si="41"/>
        <v>0</v>
      </c>
      <c r="BN79" s="15"/>
      <c r="BO79" s="15"/>
      <c r="BP79" s="15"/>
      <c r="BQ79" s="15"/>
      <c r="BR79" s="15"/>
      <c r="BS79" s="15"/>
      <c r="BT79" s="15"/>
      <c r="BU79" s="14">
        <f t="shared" si="42"/>
        <v>0</v>
      </c>
      <c r="BV79" s="15"/>
      <c r="BW79" s="15"/>
      <c r="BX79" s="14">
        <f t="shared" si="43"/>
        <v>0</v>
      </c>
      <c r="BY79" s="15"/>
      <c r="BZ79" s="15"/>
      <c r="CA79" s="14">
        <f t="shared" si="44"/>
        <v>930</v>
      </c>
      <c r="CB79" s="15">
        <v>682</v>
      </c>
      <c r="CC79" s="15">
        <v>248</v>
      </c>
      <c r="CD79" s="7">
        <f t="shared" si="45"/>
        <v>930</v>
      </c>
      <c r="CE79" s="8">
        <f t="shared" si="46"/>
        <v>682</v>
      </c>
      <c r="CF79" s="9">
        <f t="shared" si="47"/>
        <v>248</v>
      </c>
    </row>
    <row r="80" spans="1:84" ht="47.25" x14ac:dyDescent="0.2">
      <c r="A80" s="6" t="s">
        <v>139</v>
      </c>
      <c r="B80" s="14">
        <f t="shared" si="25"/>
        <v>0</v>
      </c>
      <c r="C80" s="15"/>
      <c r="D80" s="15"/>
      <c r="E80" s="15"/>
      <c r="F80" s="15"/>
      <c r="G80" s="14">
        <f t="shared" si="24"/>
        <v>0</v>
      </c>
      <c r="H80" s="15"/>
      <c r="I80" s="15"/>
      <c r="J80" s="15"/>
      <c r="K80" s="15"/>
      <c r="L80" s="14">
        <f t="shared" si="26"/>
        <v>0</v>
      </c>
      <c r="M80" s="15"/>
      <c r="N80" s="15"/>
      <c r="O80" s="15"/>
      <c r="P80" s="15"/>
      <c r="Q80" s="14">
        <f t="shared" si="27"/>
        <v>0</v>
      </c>
      <c r="R80" s="15"/>
      <c r="S80" s="15"/>
      <c r="T80" s="14">
        <f t="shared" si="28"/>
        <v>0</v>
      </c>
      <c r="U80" s="15"/>
      <c r="V80" s="15"/>
      <c r="W80" s="14">
        <f t="shared" si="29"/>
        <v>0</v>
      </c>
      <c r="X80" s="15"/>
      <c r="Y80" s="15"/>
      <c r="Z80" s="14">
        <f t="shared" si="30"/>
        <v>0</v>
      </c>
      <c r="AA80" s="15"/>
      <c r="AB80" s="15"/>
      <c r="AC80" s="14">
        <f t="shared" si="31"/>
        <v>0</v>
      </c>
      <c r="AD80" s="15"/>
      <c r="AE80" s="15"/>
      <c r="AF80" s="15"/>
      <c r="AG80" s="14">
        <f t="shared" si="32"/>
        <v>0</v>
      </c>
      <c r="AH80" s="15"/>
      <c r="AI80" s="15"/>
      <c r="AJ80" s="14">
        <f t="shared" si="33"/>
        <v>0</v>
      </c>
      <c r="AK80" s="15"/>
      <c r="AL80" s="15"/>
      <c r="AM80" s="14">
        <f t="shared" si="34"/>
        <v>0</v>
      </c>
      <c r="AN80" s="15"/>
      <c r="AO80" s="15"/>
      <c r="AP80" s="14">
        <f t="shared" si="35"/>
        <v>0</v>
      </c>
      <c r="AQ80" s="15"/>
      <c r="AR80" s="15"/>
      <c r="AS80" s="14">
        <f t="shared" si="36"/>
        <v>0</v>
      </c>
      <c r="AT80" s="15"/>
      <c r="AU80" s="15"/>
      <c r="AV80" s="14">
        <f t="shared" si="37"/>
        <v>0</v>
      </c>
      <c r="AW80" s="14">
        <f t="shared" si="38"/>
        <v>0</v>
      </c>
      <c r="AX80" s="14">
        <f t="shared" si="38"/>
        <v>0</v>
      </c>
      <c r="AY80" s="16"/>
      <c r="AZ80" s="16"/>
      <c r="BA80" s="16"/>
      <c r="BB80" s="16"/>
      <c r="BC80" s="16"/>
      <c r="BD80" s="16"/>
      <c r="BE80" s="15"/>
      <c r="BF80" s="15"/>
      <c r="BG80" s="14">
        <f t="shared" si="39"/>
        <v>0</v>
      </c>
      <c r="BH80" s="15"/>
      <c r="BI80" s="15"/>
      <c r="BJ80" s="14">
        <f t="shared" si="40"/>
        <v>0</v>
      </c>
      <c r="BK80" s="15"/>
      <c r="BL80" s="15"/>
      <c r="BM80" s="14">
        <f t="shared" si="41"/>
        <v>0</v>
      </c>
      <c r="BN80" s="15"/>
      <c r="BO80" s="15"/>
      <c r="BP80" s="15"/>
      <c r="BQ80" s="15"/>
      <c r="BR80" s="15"/>
      <c r="BS80" s="15"/>
      <c r="BT80" s="15"/>
      <c r="BU80" s="14">
        <f t="shared" si="42"/>
        <v>0</v>
      </c>
      <c r="BV80" s="15"/>
      <c r="BW80" s="15"/>
      <c r="BX80" s="14">
        <f t="shared" si="43"/>
        <v>0</v>
      </c>
      <c r="BY80" s="15"/>
      <c r="BZ80" s="15"/>
      <c r="CA80" s="14">
        <f t="shared" si="44"/>
        <v>551</v>
      </c>
      <c r="CB80" s="15">
        <v>551</v>
      </c>
      <c r="CC80" s="15"/>
      <c r="CD80" s="7">
        <f t="shared" si="45"/>
        <v>551</v>
      </c>
      <c r="CE80" s="8">
        <f t="shared" si="46"/>
        <v>551</v>
      </c>
      <c r="CF80" s="9">
        <f t="shared" si="47"/>
        <v>0</v>
      </c>
    </row>
    <row r="81" spans="1:84" ht="47.25" x14ac:dyDescent="0.2">
      <c r="A81" s="6" t="s">
        <v>140</v>
      </c>
      <c r="B81" s="14">
        <f t="shared" si="25"/>
        <v>0</v>
      </c>
      <c r="C81" s="15"/>
      <c r="D81" s="15"/>
      <c r="E81" s="15"/>
      <c r="F81" s="15"/>
      <c r="G81" s="14">
        <f t="shared" si="24"/>
        <v>0</v>
      </c>
      <c r="H81" s="15"/>
      <c r="I81" s="15"/>
      <c r="J81" s="15"/>
      <c r="K81" s="15"/>
      <c r="L81" s="14">
        <f t="shared" si="26"/>
        <v>0</v>
      </c>
      <c r="M81" s="15"/>
      <c r="N81" s="15"/>
      <c r="O81" s="15"/>
      <c r="P81" s="15"/>
      <c r="Q81" s="14">
        <f t="shared" si="27"/>
        <v>0</v>
      </c>
      <c r="R81" s="15"/>
      <c r="S81" s="15"/>
      <c r="T81" s="14">
        <f t="shared" si="28"/>
        <v>0</v>
      </c>
      <c r="U81" s="15"/>
      <c r="V81" s="15"/>
      <c r="W81" s="14">
        <f t="shared" si="29"/>
        <v>0</v>
      </c>
      <c r="X81" s="15"/>
      <c r="Y81" s="15"/>
      <c r="Z81" s="14">
        <f t="shared" si="30"/>
        <v>0</v>
      </c>
      <c r="AA81" s="15"/>
      <c r="AB81" s="15"/>
      <c r="AC81" s="14">
        <f t="shared" si="31"/>
        <v>0</v>
      </c>
      <c r="AD81" s="15"/>
      <c r="AE81" s="15"/>
      <c r="AF81" s="15"/>
      <c r="AG81" s="14">
        <f t="shared" si="32"/>
        <v>0</v>
      </c>
      <c r="AH81" s="15"/>
      <c r="AI81" s="15"/>
      <c r="AJ81" s="14">
        <f t="shared" si="33"/>
        <v>0</v>
      </c>
      <c r="AK81" s="15"/>
      <c r="AL81" s="15"/>
      <c r="AM81" s="14">
        <f t="shared" si="34"/>
        <v>0</v>
      </c>
      <c r="AN81" s="15"/>
      <c r="AO81" s="15"/>
      <c r="AP81" s="14">
        <f t="shared" si="35"/>
        <v>0</v>
      </c>
      <c r="AQ81" s="15"/>
      <c r="AR81" s="15"/>
      <c r="AS81" s="14">
        <f t="shared" si="36"/>
        <v>0</v>
      </c>
      <c r="AT81" s="15"/>
      <c r="AU81" s="15"/>
      <c r="AV81" s="14">
        <f t="shared" si="37"/>
        <v>0</v>
      </c>
      <c r="AW81" s="14">
        <f t="shared" si="38"/>
        <v>0</v>
      </c>
      <c r="AX81" s="14">
        <f t="shared" si="38"/>
        <v>0</v>
      </c>
      <c r="AY81" s="16"/>
      <c r="AZ81" s="16"/>
      <c r="BA81" s="16"/>
      <c r="BB81" s="16"/>
      <c r="BC81" s="16"/>
      <c r="BD81" s="16"/>
      <c r="BE81" s="15"/>
      <c r="BF81" s="15"/>
      <c r="BG81" s="14">
        <f t="shared" si="39"/>
        <v>0</v>
      </c>
      <c r="BH81" s="15"/>
      <c r="BI81" s="15"/>
      <c r="BJ81" s="14">
        <f t="shared" si="40"/>
        <v>0</v>
      </c>
      <c r="BK81" s="15"/>
      <c r="BL81" s="15"/>
      <c r="BM81" s="14">
        <f t="shared" si="41"/>
        <v>1431</v>
      </c>
      <c r="BN81" s="15">
        <v>1120</v>
      </c>
      <c r="BO81" s="15"/>
      <c r="BP81" s="15">
        <v>311</v>
      </c>
      <c r="BQ81" s="15"/>
      <c r="BR81" s="15">
        <f>956+144</f>
        <v>1100</v>
      </c>
      <c r="BS81" s="15"/>
      <c r="BT81" s="15"/>
      <c r="BU81" s="14">
        <f t="shared" si="42"/>
        <v>0</v>
      </c>
      <c r="BV81" s="15"/>
      <c r="BW81" s="15"/>
      <c r="BX81" s="14">
        <f t="shared" si="43"/>
        <v>0</v>
      </c>
      <c r="BY81" s="15"/>
      <c r="BZ81" s="15"/>
      <c r="CA81" s="14">
        <f t="shared" si="44"/>
        <v>0</v>
      </c>
      <c r="CB81" s="15"/>
      <c r="CC81" s="15"/>
      <c r="CD81" s="7">
        <f t="shared" si="45"/>
        <v>2531</v>
      </c>
      <c r="CE81" s="8">
        <f t="shared" si="46"/>
        <v>2531</v>
      </c>
      <c r="CF81" s="9">
        <f t="shared" si="47"/>
        <v>0</v>
      </c>
    </row>
    <row r="82" spans="1:84" ht="47.25" x14ac:dyDescent="0.2">
      <c r="A82" s="6" t="s">
        <v>141</v>
      </c>
      <c r="B82" s="14">
        <f t="shared" si="25"/>
        <v>0</v>
      </c>
      <c r="C82" s="15"/>
      <c r="D82" s="15"/>
      <c r="E82" s="15"/>
      <c r="F82" s="15"/>
      <c r="G82" s="14">
        <f t="shared" si="24"/>
        <v>0</v>
      </c>
      <c r="H82" s="15"/>
      <c r="I82" s="15"/>
      <c r="J82" s="15"/>
      <c r="K82" s="15"/>
      <c r="L82" s="14">
        <f t="shared" si="26"/>
        <v>0</v>
      </c>
      <c r="M82" s="15"/>
      <c r="N82" s="15"/>
      <c r="O82" s="15"/>
      <c r="P82" s="15"/>
      <c r="Q82" s="14">
        <f t="shared" si="27"/>
        <v>0</v>
      </c>
      <c r="R82" s="15"/>
      <c r="S82" s="15"/>
      <c r="T82" s="14">
        <f t="shared" si="28"/>
        <v>0</v>
      </c>
      <c r="U82" s="15"/>
      <c r="V82" s="15"/>
      <c r="W82" s="14">
        <f t="shared" si="29"/>
        <v>0</v>
      </c>
      <c r="X82" s="15"/>
      <c r="Y82" s="15"/>
      <c r="Z82" s="14">
        <f t="shared" si="30"/>
        <v>200</v>
      </c>
      <c r="AA82" s="15"/>
      <c r="AB82" s="15">
        <v>200</v>
      </c>
      <c r="AC82" s="14">
        <f t="shared" si="31"/>
        <v>0</v>
      </c>
      <c r="AD82" s="15"/>
      <c r="AE82" s="15"/>
      <c r="AF82" s="15"/>
      <c r="AG82" s="14">
        <f t="shared" si="32"/>
        <v>0</v>
      </c>
      <c r="AH82" s="15"/>
      <c r="AI82" s="15"/>
      <c r="AJ82" s="14">
        <f t="shared" si="33"/>
        <v>0</v>
      </c>
      <c r="AK82" s="15"/>
      <c r="AL82" s="15"/>
      <c r="AM82" s="14">
        <f t="shared" si="34"/>
        <v>0</v>
      </c>
      <c r="AN82" s="15"/>
      <c r="AO82" s="15"/>
      <c r="AP82" s="14">
        <f t="shared" si="35"/>
        <v>0</v>
      </c>
      <c r="AQ82" s="15"/>
      <c r="AR82" s="15"/>
      <c r="AS82" s="14">
        <f t="shared" si="36"/>
        <v>0</v>
      </c>
      <c r="AT82" s="15"/>
      <c r="AU82" s="15"/>
      <c r="AV82" s="14">
        <f t="shared" si="37"/>
        <v>0</v>
      </c>
      <c r="AW82" s="14">
        <f t="shared" si="38"/>
        <v>0</v>
      </c>
      <c r="AX82" s="14">
        <f t="shared" si="38"/>
        <v>0</v>
      </c>
      <c r="AY82" s="16"/>
      <c r="AZ82" s="16"/>
      <c r="BA82" s="16"/>
      <c r="BB82" s="16"/>
      <c r="BC82" s="16"/>
      <c r="BD82" s="16"/>
      <c r="BE82" s="15"/>
      <c r="BF82" s="15"/>
      <c r="BG82" s="14">
        <f t="shared" si="39"/>
        <v>0</v>
      </c>
      <c r="BH82" s="15"/>
      <c r="BI82" s="15"/>
      <c r="BJ82" s="14">
        <f t="shared" si="40"/>
        <v>0</v>
      </c>
      <c r="BK82" s="15"/>
      <c r="BL82" s="15"/>
      <c r="BM82" s="14">
        <f t="shared" si="41"/>
        <v>0</v>
      </c>
      <c r="BN82" s="15"/>
      <c r="BO82" s="15"/>
      <c r="BP82" s="15"/>
      <c r="BQ82" s="15"/>
      <c r="BR82" s="15"/>
      <c r="BS82" s="15"/>
      <c r="BT82" s="15"/>
      <c r="BU82" s="14">
        <f t="shared" si="42"/>
        <v>0</v>
      </c>
      <c r="BV82" s="15"/>
      <c r="BW82" s="15"/>
      <c r="BX82" s="14">
        <f t="shared" si="43"/>
        <v>0</v>
      </c>
      <c r="BY82" s="15"/>
      <c r="BZ82" s="15"/>
      <c r="CA82" s="14">
        <f t="shared" si="44"/>
        <v>0</v>
      </c>
      <c r="CB82" s="15"/>
      <c r="CC82" s="15"/>
      <c r="CD82" s="7">
        <f t="shared" si="45"/>
        <v>200</v>
      </c>
      <c r="CE82" s="8">
        <f t="shared" si="46"/>
        <v>0</v>
      </c>
      <c r="CF82" s="9">
        <f t="shared" si="47"/>
        <v>200</v>
      </c>
    </row>
    <row r="83" spans="1:84" ht="47.25" x14ac:dyDescent="0.2">
      <c r="A83" s="6" t="s">
        <v>142</v>
      </c>
      <c r="B83" s="14">
        <f t="shared" si="25"/>
        <v>0</v>
      </c>
      <c r="C83" s="15"/>
      <c r="D83" s="15"/>
      <c r="E83" s="15"/>
      <c r="F83" s="15"/>
      <c r="G83" s="14">
        <f t="shared" si="24"/>
        <v>0</v>
      </c>
      <c r="H83" s="15"/>
      <c r="I83" s="15"/>
      <c r="J83" s="15"/>
      <c r="K83" s="15"/>
      <c r="L83" s="14">
        <f t="shared" si="26"/>
        <v>528</v>
      </c>
      <c r="M83" s="15"/>
      <c r="N83" s="15"/>
      <c r="O83" s="15"/>
      <c r="P83" s="15">
        <v>528</v>
      </c>
      <c r="Q83" s="14">
        <f t="shared" si="27"/>
        <v>0</v>
      </c>
      <c r="R83" s="15"/>
      <c r="S83" s="15"/>
      <c r="T83" s="14">
        <f t="shared" si="28"/>
        <v>0</v>
      </c>
      <c r="U83" s="15"/>
      <c r="V83" s="15"/>
      <c r="W83" s="14">
        <f t="shared" si="29"/>
        <v>0</v>
      </c>
      <c r="X83" s="15"/>
      <c r="Y83" s="15"/>
      <c r="Z83" s="14">
        <f t="shared" si="30"/>
        <v>105</v>
      </c>
      <c r="AA83" s="15">
        <v>105</v>
      </c>
      <c r="AB83" s="15"/>
      <c r="AC83" s="14">
        <f t="shared" si="31"/>
        <v>0</v>
      </c>
      <c r="AD83" s="15"/>
      <c r="AE83" s="15"/>
      <c r="AF83" s="15"/>
      <c r="AG83" s="14">
        <f t="shared" si="32"/>
        <v>0</v>
      </c>
      <c r="AH83" s="15"/>
      <c r="AI83" s="15"/>
      <c r="AJ83" s="14">
        <f t="shared" si="33"/>
        <v>0</v>
      </c>
      <c r="AK83" s="15"/>
      <c r="AL83" s="15"/>
      <c r="AM83" s="14">
        <f t="shared" si="34"/>
        <v>0</v>
      </c>
      <c r="AN83" s="15"/>
      <c r="AO83" s="15"/>
      <c r="AP83" s="14">
        <f t="shared" si="35"/>
        <v>160</v>
      </c>
      <c r="AQ83" s="15">
        <v>160</v>
      </c>
      <c r="AR83" s="15"/>
      <c r="AS83" s="14">
        <f t="shared" si="36"/>
        <v>0</v>
      </c>
      <c r="AT83" s="15"/>
      <c r="AU83" s="15"/>
      <c r="AV83" s="14">
        <f t="shared" si="37"/>
        <v>0</v>
      </c>
      <c r="AW83" s="14">
        <f t="shared" si="38"/>
        <v>0</v>
      </c>
      <c r="AX83" s="14">
        <f t="shared" si="38"/>
        <v>0</v>
      </c>
      <c r="AY83" s="16"/>
      <c r="AZ83" s="16"/>
      <c r="BA83" s="16"/>
      <c r="BB83" s="16"/>
      <c r="BC83" s="16"/>
      <c r="BD83" s="16"/>
      <c r="BE83" s="15"/>
      <c r="BF83" s="15"/>
      <c r="BG83" s="14">
        <f t="shared" si="39"/>
        <v>0</v>
      </c>
      <c r="BH83" s="15"/>
      <c r="BI83" s="15"/>
      <c r="BJ83" s="14">
        <f t="shared" si="40"/>
        <v>0</v>
      </c>
      <c r="BK83" s="15"/>
      <c r="BL83" s="15"/>
      <c r="BM83" s="14">
        <f t="shared" si="41"/>
        <v>0</v>
      </c>
      <c r="BN83" s="15"/>
      <c r="BO83" s="15"/>
      <c r="BP83" s="15"/>
      <c r="BQ83" s="15"/>
      <c r="BR83" s="15"/>
      <c r="BS83" s="15"/>
      <c r="BT83" s="15"/>
      <c r="BU83" s="14">
        <f t="shared" si="42"/>
        <v>0</v>
      </c>
      <c r="BV83" s="15"/>
      <c r="BW83" s="15"/>
      <c r="BX83" s="14">
        <f t="shared" si="43"/>
        <v>0</v>
      </c>
      <c r="BY83" s="15"/>
      <c r="BZ83" s="15"/>
      <c r="CA83" s="14">
        <f t="shared" si="44"/>
        <v>0</v>
      </c>
      <c r="CB83" s="15"/>
      <c r="CC83" s="15"/>
      <c r="CD83" s="7">
        <f t="shared" si="45"/>
        <v>793</v>
      </c>
      <c r="CE83" s="8">
        <f t="shared" si="46"/>
        <v>793</v>
      </c>
      <c r="CF83" s="9">
        <f t="shared" si="47"/>
        <v>0</v>
      </c>
    </row>
    <row r="84" spans="1:84" ht="45.75" customHeight="1" x14ac:dyDescent="0.2">
      <c r="A84" s="6" t="s">
        <v>143</v>
      </c>
      <c r="B84" s="14">
        <f t="shared" si="25"/>
        <v>0</v>
      </c>
      <c r="C84" s="15"/>
      <c r="D84" s="15"/>
      <c r="E84" s="15"/>
      <c r="F84" s="15"/>
      <c r="G84" s="14">
        <f t="shared" si="24"/>
        <v>0</v>
      </c>
      <c r="H84" s="15"/>
      <c r="I84" s="15"/>
      <c r="J84" s="15"/>
      <c r="K84" s="15"/>
      <c r="L84" s="14">
        <f t="shared" si="26"/>
        <v>1200</v>
      </c>
      <c r="M84" s="15"/>
      <c r="N84" s="15"/>
      <c r="O84" s="15"/>
      <c r="P84" s="15">
        <v>1200</v>
      </c>
      <c r="Q84" s="14">
        <f t="shared" si="27"/>
        <v>0</v>
      </c>
      <c r="R84" s="15"/>
      <c r="S84" s="15"/>
      <c r="T84" s="14">
        <f t="shared" si="28"/>
        <v>0</v>
      </c>
      <c r="U84" s="15"/>
      <c r="V84" s="15"/>
      <c r="W84" s="14">
        <f t="shared" si="29"/>
        <v>0</v>
      </c>
      <c r="X84" s="15"/>
      <c r="Y84" s="15"/>
      <c r="Z84" s="14">
        <f t="shared" si="30"/>
        <v>174</v>
      </c>
      <c r="AA84" s="15">
        <v>174</v>
      </c>
      <c r="AB84" s="15"/>
      <c r="AC84" s="14">
        <f t="shared" si="31"/>
        <v>0</v>
      </c>
      <c r="AD84" s="15"/>
      <c r="AE84" s="15"/>
      <c r="AF84" s="15"/>
      <c r="AG84" s="14">
        <f t="shared" si="32"/>
        <v>0</v>
      </c>
      <c r="AH84" s="15"/>
      <c r="AI84" s="15"/>
      <c r="AJ84" s="14">
        <f t="shared" si="33"/>
        <v>0</v>
      </c>
      <c r="AK84" s="15"/>
      <c r="AL84" s="15"/>
      <c r="AM84" s="14">
        <f t="shared" si="34"/>
        <v>0</v>
      </c>
      <c r="AN84" s="15"/>
      <c r="AO84" s="15"/>
      <c r="AP84" s="14">
        <f t="shared" si="35"/>
        <v>209</v>
      </c>
      <c r="AQ84" s="15">
        <v>209</v>
      </c>
      <c r="AR84" s="15"/>
      <c r="AS84" s="14">
        <f t="shared" si="36"/>
        <v>0</v>
      </c>
      <c r="AT84" s="15"/>
      <c r="AU84" s="15"/>
      <c r="AV84" s="14">
        <f t="shared" si="37"/>
        <v>0</v>
      </c>
      <c r="AW84" s="14">
        <f t="shared" si="38"/>
        <v>0</v>
      </c>
      <c r="AX84" s="14">
        <f t="shared" si="38"/>
        <v>0</v>
      </c>
      <c r="AY84" s="16"/>
      <c r="AZ84" s="16"/>
      <c r="BA84" s="16"/>
      <c r="BB84" s="16"/>
      <c r="BC84" s="16"/>
      <c r="BD84" s="16"/>
      <c r="BE84" s="15"/>
      <c r="BF84" s="15"/>
      <c r="BG84" s="14">
        <f t="shared" si="39"/>
        <v>0</v>
      </c>
      <c r="BH84" s="15"/>
      <c r="BI84" s="15"/>
      <c r="BJ84" s="14">
        <f t="shared" si="40"/>
        <v>0</v>
      </c>
      <c r="BK84" s="15"/>
      <c r="BL84" s="15"/>
      <c r="BM84" s="14">
        <f t="shared" si="41"/>
        <v>181</v>
      </c>
      <c r="BN84" s="15">
        <v>119</v>
      </c>
      <c r="BO84" s="15"/>
      <c r="BP84" s="15">
        <v>62</v>
      </c>
      <c r="BQ84" s="15"/>
      <c r="BR84" s="15"/>
      <c r="BS84" s="15"/>
      <c r="BT84" s="15"/>
      <c r="BU84" s="14">
        <f t="shared" si="42"/>
        <v>0</v>
      </c>
      <c r="BV84" s="15"/>
      <c r="BW84" s="15"/>
      <c r="BX84" s="14">
        <f t="shared" si="43"/>
        <v>0</v>
      </c>
      <c r="BY84" s="15"/>
      <c r="BZ84" s="15"/>
      <c r="CA84" s="14">
        <f t="shared" si="44"/>
        <v>0</v>
      </c>
      <c r="CB84" s="15"/>
      <c r="CC84" s="15"/>
      <c r="CD84" s="7">
        <f t="shared" si="45"/>
        <v>1764</v>
      </c>
      <c r="CE84" s="8">
        <f t="shared" si="46"/>
        <v>1764</v>
      </c>
      <c r="CF84" s="9">
        <f t="shared" si="47"/>
        <v>0</v>
      </c>
    </row>
    <row r="85" spans="1:84" ht="94.5" x14ac:dyDescent="0.2">
      <c r="A85" s="6" t="s">
        <v>144</v>
      </c>
      <c r="B85" s="14">
        <f t="shared" si="25"/>
        <v>0</v>
      </c>
      <c r="C85" s="21"/>
      <c r="D85" s="21"/>
      <c r="E85" s="21"/>
      <c r="F85" s="21"/>
      <c r="G85" s="14">
        <f t="shared" si="24"/>
        <v>0</v>
      </c>
      <c r="H85" s="21"/>
      <c r="I85" s="21"/>
      <c r="J85" s="21"/>
      <c r="K85" s="21"/>
      <c r="L85" s="14">
        <f t="shared" si="26"/>
        <v>0</v>
      </c>
      <c r="M85" s="21"/>
      <c r="N85" s="21"/>
      <c r="O85" s="21"/>
      <c r="P85" s="21"/>
      <c r="Q85" s="14">
        <f t="shared" si="27"/>
        <v>0</v>
      </c>
      <c r="R85" s="21"/>
      <c r="S85" s="21"/>
      <c r="T85" s="14">
        <f t="shared" si="28"/>
        <v>0</v>
      </c>
      <c r="U85" s="21"/>
      <c r="V85" s="21"/>
      <c r="W85" s="14">
        <f t="shared" si="29"/>
        <v>0</v>
      </c>
      <c r="X85" s="21"/>
      <c r="Y85" s="21"/>
      <c r="Z85" s="14">
        <f t="shared" si="30"/>
        <v>0</v>
      </c>
      <c r="AA85" s="21"/>
      <c r="AB85" s="21"/>
      <c r="AC85" s="14">
        <f t="shared" si="31"/>
        <v>0</v>
      </c>
      <c r="AD85" s="21"/>
      <c r="AE85" s="21"/>
      <c r="AF85" s="21"/>
      <c r="AG85" s="14">
        <f t="shared" si="32"/>
        <v>0</v>
      </c>
      <c r="AH85" s="21"/>
      <c r="AI85" s="21"/>
      <c r="AJ85" s="14">
        <f t="shared" si="33"/>
        <v>0</v>
      </c>
      <c r="AK85" s="21"/>
      <c r="AL85" s="21"/>
      <c r="AM85" s="14">
        <f t="shared" si="34"/>
        <v>0</v>
      </c>
      <c r="AN85" s="21"/>
      <c r="AO85" s="21"/>
      <c r="AP85" s="14">
        <f t="shared" si="35"/>
        <v>0</v>
      </c>
      <c r="AQ85" s="21"/>
      <c r="AR85" s="21"/>
      <c r="AS85" s="14">
        <f t="shared" si="36"/>
        <v>0</v>
      </c>
      <c r="AT85" s="21"/>
      <c r="AU85" s="21"/>
      <c r="AV85" s="14">
        <f t="shared" si="37"/>
        <v>0</v>
      </c>
      <c r="AW85" s="14">
        <f t="shared" si="38"/>
        <v>0</v>
      </c>
      <c r="AX85" s="14">
        <f t="shared" si="38"/>
        <v>0</v>
      </c>
      <c r="AY85" s="21"/>
      <c r="AZ85" s="21"/>
      <c r="BA85" s="21"/>
      <c r="BB85" s="21"/>
      <c r="BC85" s="21"/>
      <c r="BD85" s="21"/>
      <c r="BE85" s="21"/>
      <c r="BF85" s="21"/>
      <c r="BG85" s="14">
        <f t="shared" si="39"/>
        <v>0</v>
      </c>
      <c r="BH85" s="21"/>
      <c r="BI85" s="21"/>
      <c r="BJ85" s="14">
        <f t="shared" si="40"/>
        <v>0</v>
      </c>
      <c r="BK85" s="21"/>
      <c r="BL85" s="21"/>
      <c r="BM85" s="14">
        <f t="shared" si="41"/>
        <v>0</v>
      </c>
      <c r="BN85" s="21"/>
      <c r="BO85" s="21"/>
      <c r="BP85" s="21"/>
      <c r="BQ85" s="21"/>
      <c r="BR85" s="21"/>
      <c r="BS85" s="21"/>
      <c r="BT85" s="21"/>
      <c r="BU85" s="14">
        <f t="shared" si="42"/>
        <v>0</v>
      </c>
      <c r="BV85" s="21"/>
      <c r="BW85" s="21"/>
      <c r="BX85" s="14">
        <f t="shared" si="43"/>
        <v>0</v>
      </c>
      <c r="BY85" s="21"/>
      <c r="BZ85" s="21"/>
      <c r="CA85" s="14">
        <f t="shared" si="44"/>
        <v>0</v>
      </c>
      <c r="CB85" s="21"/>
      <c r="CC85" s="21"/>
      <c r="CD85" s="7">
        <v>0</v>
      </c>
      <c r="CE85" s="8">
        <f t="shared" si="46"/>
        <v>0</v>
      </c>
      <c r="CF85" s="9">
        <f t="shared" si="47"/>
        <v>0</v>
      </c>
    </row>
    <row r="86" spans="1:84" ht="31.5" x14ac:dyDescent="0.2">
      <c r="A86" s="6" t="s">
        <v>145</v>
      </c>
      <c r="B86" s="14">
        <f t="shared" si="25"/>
        <v>0</v>
      </c>
      <c r="C86" s="15">
        <v>0</v>
      </c>
      <c r="D86" s="15">
        <v>0</v>
      </c>
      <c r="E86" s="15">
        <v>0</v>
      </c>
      <c r="F86" s="15">
        <v>0</v>
      </c>
      <c r="G86" s="14">
        <f t="shared" si="24"/>
        <v>0</v>
      </c>
      <c r="H86" s="15">
        <v>0</v>
      </c>
      <c r="I86" s="15">
        <v>0</v>
      </c>
      <c r="J86" s="15">
        <v>0</v>
      </c>
      <c r="K86" s="15">
        <v>0</v>
      </c>
      <c r="L86" s="14">
        <f t="shared" si="26"/>
        <v>511</v>
      </c>
      <c r="M86" s="15">
        <v>0</v>
      </c>
      <c r="N86" s="15">
        <v>0</v>
      </c>
      <c r="O86" s="15">
        <v>0</v>
      </c>
      <c r="P86" s="15">
        <v>511</v>
      </c>
      <c r="Q86" s="14">
        <f t="shared" si="27"/>
        <v>0</v>
      </c>
      <c r="R86" s="15">
        <v>0</v>
      </c>
      <c r="S86" s="15">
        <v>0</v>
      </c>
      <c r="T86" s="14">
        <f t="shared" si="28"/>
        <v>0</v>
      </c>
      <c r="U86" s="15">
        <v>0</v>
      </c>
      <c r="V86" s="15">
        <v>0</v>
      </c>
      <c r="W86" s="14">
        <f t="shared" si="29"/>
        <v>0</v>
      </c>
      <c r="X86" s="15">
        <v>0</v>
      </c>
      <c r="Y86" s="15">
        <v>0</v>
      </c>
      <c r="Z86" s="14">
        <f t="shared" si="30"/>
        <v>320</v>
      </c>
      <c r="AA86" s="15">
        <v>320</v>
      </c>
      <c r="AB86" s="15">
        <v>0</v>
      </c>
      <c r="AC86" s="14">
        <f t="shared" si="31"/>
        <v>0</v>
      </c>
      <c r="AD86" s="15">
        <v>0</v>
      </c>
      <c r="AE86" s="15"/>
      <c r="AF86" s="15">
        <v>0</v>
      </c>
      <c r="AG86" s="14">
        <f t="shared" si="32"/>
        <v>0</v>
      </c>
      <c r="AH86" s="15">
        <v>0</v>
      </c>
      <c r="AI86" s="15">
        <v>0</v>
      </c>
      <c r="AJ86" s="14">
        <f t="shared" si="33"/>
        <v>0</v>
      </c>
      <c r="AK86" s="15">
        <v>0</v>
      </c>
      <c r="AL86" s="15">
        <v>0</v>
      </c>
      <c r="AM86" s="14">
        <f t="shared" si="34"/>
        <v>0</v>
      </c>
      <c r="AN86" s="15">
        <v>0</v>
      </c>
      <c r="AO86" s="15">
        <v>0</v>
      </c>
      <c r="AP86" s="14">
        <f t="shared" si="35"/>
        <v>140</v>
      </c>
      <c r="AQ86" s="15">
        <v>140</v>
      </c>
      <c r="AR86" s="15">
        <v>0</v>
      </c>
      <c r="AS86" s="14">
        <f t="shared" si="36"/>
        <v>0</v>
      </c>
      <c r="AT86" s="15">
        <v>0</v>
      </c>
      <c r="AU86" s="15">
        <v>0</v>
      </c>
      <c r="AV86" s="14">
        <f t="shared" si="37"/>
        <v>0</v>
      </c>
      <c r="AW86" s="14">
        <f t="shared" si="38"/>
        <v>0</v>
      </c>
      <c r="AX86" s="14">
        <f t="shared" si="38"/>
        <v>0</v>
      </c>
      <c r="AY86" s="16"/>
      <c r="AZ86" s="16"/>
      <c r="BA86" s="16"/>
      <c r="BB86" s="16"/>
      <c r="BC86" s="16"/>
      <c r="BD86" s="16"/>
      <c r="BE86" s="15"/>
      <c r="BF86" s="15">
        <v>0</v>
      </c>
      <c r="BG86" s="14">
        <f t="shared" si="39"/>
        <v>0</v>
      </c>
      <c r="BH86" s="15">
        <v>0</v>
      </c>
      <c r="BI86" s="15">
        <v>0</v>
      </c>
      <c r="BJ86" s="14">
        <f t="shared" si="40"/>
        <v>0</v>
      </c>
      <c r="BK86" s="15">
        <v>0</v>
      </c>
      <c r="BL86" s="15">
        <v>0</v>
      </c>
      <c r="BM86" s="14">
        <f t="shared" si="41"/>
        <v>60</v>
      </c>
      <c r="BN86" s="15">
        <v>0</v>
      </c>
      <c r="BO86" s="15">
        <v>0</v>
      </c>
      <c r="BP86" s="15">
        <v>60</v>
      </c>
      <c r="BQ86" s="15">
        <v>0</v>
      </c>
      <c r="BR86" s="15">
        <v>0</v>
      </c>
      <c r="BS86" s="15">
        <v>0</v>
      </c>
      <c r="BT86" s="15">
        <v>0</v>
      </c>
      <c r="BU86" s="14">
        <f t="shared" si="42"/>
        <v>60</v>
      </c>
      <c r="BV86" s="15">
        <v>60</v>
      </c>
      <c r="BW86" s="15">
        <v>0</v>
      </c>
      <c r="BX86" s="14">
        <f t="shared" si="43"/>
        <v>0</v>
      </c>
      <c r="BY86" s="15">
        <v>0</v>
      </c>
      <c r="BZ86" s="15">
        <v>0</v>
      </c>
      <c r="CA86" s="14">
        <f t="shared" si="44"/>
        <v>0</v>
      </c>
      <c r="CB86" s="15">
        <v>0</v>
      </c>
      <c r="CC86" s="15">
        <v>0</v>
      </c>
      <c r="CD86" s="7">
        <f t="shared" si="45"/>
        <v>1091</v>
      </c>
      <c r="CE86" s="8">
        <f t="shared" si="46"/>
        <v>1091</v>
      </c>
      <c r="CF86" s="9">
        <f t="shared" si="47"/>
        <v>0</v>
      </c>
    </row>
    <row r="87" spans="1:84" ht="31.5" x14ac:dyDescent="0.2">
      <c r="A87" s="6" t="s">
        <v>146</v>
      </c>
      <c r="B87" s="14">
        <f t="shared" si="25"/>
        <v>0</v>
      </c>
      <c r="C87" s="15"/>
      <c r="D87" s="15"/>
      <c r="E87" s="15"/>
      <c r="F87" s="15"/>
      <c r="G87" s="14">
        <f t="shared" si="24"/>
        <v>0</v>
      </c>
      <c r="H87" s="15"/>
      <c r="I87" s="15"/>
      <c r="J87" s="15"/>
      <c r="K87" s="15"/>
      <c r="L87" s="14">
        <f t="shared" si="26"/>
        <v>0</v>
      </c>
      <c r="M87" s="15"/>
      <c r="N87" s="15"/>
      <c r="O87" s="15"/>
      <c r="P87" s="15"/>
      <c r="Q87" s="14">
        <f t="shared" si="27"/>
        <v>0</v>
      </c>
      <c r="R87" s="15"/>
      <c r="S87" s="15"/>
      <c r="T87" s="14">
        <f t="shared" si="28"/>
        <v>0</v>
      </c>
      <c r="U87" s="15"/>
      <c r="V87" s="15"/>
      <c r="W87" s="14">
        <f t="shared" si="29"/>
        <v>0</v>
      </c>
      <c r="X87" s="15"/>
      <c r="Y87" s="15"/>
      <c r="Z87" s="14">
        <f t="shared" si="30"/>
        <v>0</v>
      </c>
      <c r="AA87" s="15"/>
      <c r="AB87" s="15"/>
      <c r="AC87" s="14">
        <f t="shared" si="31"/>
        <v>0</v>
      </c>
      <c r="AD87" s="15"/>
      <c r="AE87" s="15"/>
      <c r="AF87" s="15"/>
      <c r="AG87" s="14">
        <f t="shared" si="32"/>
        <v>0</v>
      </c>
      <c r="AH87" s="15"/>
      <c r="AI87" s="15"/>
      <c r="AJ87" s="14">
        <f t="shared" si="33"/>
        <v>0</v>
      </c>
      <c r="AK87" s="15"/>
      <c r="AL87" s="15"/>
      <c r="AM87" s="14">
        <f t="shared" si="34"/>
        <v>0</v>
      </c>
      <c r="AN87" s="15"/>
      <c r="AO87" s="15"/>
      <c r="AP87" s="14">
        <f t="shared" si="35"/>
        <v>0</v>
      </c>
      <c r="AQ87" s="15"/>
      <c r="AR87" s="15"/>
      <c r="AS87" s="14">
        <f t="shared" si="36"/>
        <v>0</v>
      </c>
      <c r="AT87" s="15"/>
      <c r="AU87" s="15"/>
      <c r="AV87" s="14">
        <f t="shared" si="37"/>
        <v>0</v>
      </c>
      <c r="AW87" s="14">
        <f t="shared" si="38"/>
        <v>0</v>
      </c>
      <c r="AX87" s="14">
        <f t="shared" si="38"/>
        <v>0</v>
      </c>
      <c r="AY87" s="16"/>
      <c r="AZ87" s="16"/>
      <c r="BA87" s="16"/>
      <c r="BB87" s="16"/>
      <c r="BC87" s="16"/>
      <c r="BD87" s="16"/>
      <c r="BE87" s="15"/>
      <c r="BF87" s="15"/>
      <c r="BG87" s="14">
        <f t="shared" si="39"/>
        <v>0</v>
      </c>
      <c r="BH87" s="15"/>
      <c r="BI87" s="15"/>
      <c r="BJ87" s="14">
        <f t="shared" si="40"/>
        <v>0</v>
      </c>
      <c r="BK87" s="15"/>
      <c r="BL87" s="15"/>
      <c r="BM87" s="14">
        <f t="shared" si="41"/>
        <v>0</v>
      </c>
      <c r="BN87" s="15"/>
      <c r="BO87" s="15"/>
      <c r="BP87" s="15"/>
      <c r="BQ87" s="15"/>
      <c r="BR87" s="15">
        <f>310-72</f>
        <v>238</v>
      </c>
      <c r="BS87" s="15"/>
      <c r="BT87" s="15"/>
      <c r="BU87" s="14">
        <f t="shared" si="42"/>
        <v>0</v>
      </c>
      <c r="BV87" s="15"/>
      <c r="BW87" s="15"/>
      <c r="BX87" s="14">
        <f t="shared" si="43"/>
        <v>0</v>
      </c>
      <c r="BY87" s="15"/>
      <c r="BZ87" s="15"/>
      <c r="CA87" s="14">
        <f t="shared" si="44"/>
        <v>0</v>
      </c>
      <c r="CB87" s="15"/>
      <c r="CC87" s="15"/>
      <c r="CD87" s="7">
        <f t="shared" si="45"/>
        <v>238</v>
      </c>
      <c r="CE87" s="8">
        <f t="shared" si="46"/>
        <v>238</v>
      </c>
      <c r="CF87" s="9">
        <f t="shared" si="47"/>
        <v>0</v>
      </c>
    </row>
    <row r="88" spans="1:84" ht="31.5" x14ac:dyDescent="0.2">
      <c r="A88" s="6" t="s">
        <v>147</v>
      </c>
      <c r="B88" s="14">
        <f t="shared" si="25"/>
        <v>0</v>
      </c>
      <c r="C88" s="15"/>
      <c r="D88" s="15"/>
      <c r="E88" s="15"/>
      <c r="F88" s="15"/>
      <c r="G88" s="14">
        <f t="shared" si="24"/>
        <v>0</v>
      </c>
      <c r="H88" s="15"/>
      <c r="I88" s="15"/>
      <c r="J88" s="15"/>
      <c r="K88" s="15"/>
      <c r="L88" s="14">
        <f t="shared" si="26"/>
        <v>6670</v>
      </c>
      <c r="M88" s="15"/>
      <c r="N88" s="15">
        <v>6670</v>
      </c>
      <c r="O88" s="15"/>
      <c r="P88" s="15"/>
      <c r="Q88" s="14">
        <f t="shared" si="27"/>
        <v>0</v>
      </c>
      <c r="R88" s="15"/>
      <c r="S88" s="15"/>
      <c r="T88" s="14">
        <f t="shared" si="28"/>
        <v>0</v>
      </c>
      <c r="U88" s="15"/>
      <c r="V88" s="15"/>
      <c r="W88" s="14">
        <f t="shared" si="29"/>
        <v>0</v>
      </c>
      <c r="X88" s="15"/>
      <c r="Y88" s="15"/>
      <c r="Z88" s="14">
        <f t="shared" si="30"/>
        <v>0</v>
      </c>
      <c r="AA88" s="15"/>
      <c r="AB88" s="15"/>
      <c r="AC88" s="14">
        <f t="shared" si="31"/>
        <v>0</v>
      </c>
      <c r="AD88" s="15"/>
      <c r="AE88" s="15"/>
      <c r="AF88" s="15"/>
      <c r="AG88" s="14">
        <f t="shared" si="32"/>
        <v>0</v>
      </c>
      <c r="AH88" s="15"/>
      <c r="AI88" s="15"/>
      <c r="AJ88" s="14">
        <f t="shared" si="33"/>
        <v>0</v>
      </c>
      <c r="AK88" s="15"/>
      <c r="AL88" s="15"/>
      <c r="AM88" s="14">
        <f t="shared" si="34"/>
        <v>0</v>
      </c>
      <c r="AN88" s="15"/>
      <c r="AO88" s="15"/>
      <c r="AP88" s="14">
        <f t="shared" si="35"/>
        <v>0</v>
      </c>
      <c r="AQ88" s="15"/>
      <c r="AR88" s="15"/>
      <c r="AS88" s="14">
        <f t="shared" si="36"/>
        <v>0</v>
      </c>
      <c r="AT88" s="15"/>
      <c r="AU88" s="15"/>
      <c r="AV88" s="14">
        <f t="shared" si="37"/>
        <v>0</v>
      </c>
      <c r="AW88" s="14">
        <f t="shared" si="38"/>
        <v>0</v>
      </c>
      <c r="AX88" s="14">
        <f t="shared" si="38"/>
        <v>0</v>
      </c>
      <c r="AY88" s="16"/>
      <c r="AZ88" s="16"/>
      <c r="BA88" s="16"/>
      <c r="BB88" s="16"/>
      <c r="BC88" s="16"/>
      <c r="BD88" s="16"/>
      <c r="BE88" s="15"/>
      <c r="BF88" s="15"/>
      <c r="BG88" s="14">
        <f t="shared" si="39"/>
        <v>0</v>
      </c>
      <c r="BH88" s="15"/>
      <c r="BI88" s="15"/>
      <c r="BJ88" s="14">
        <f t="shared" si="40"/>
        <v>0</v>
      </c>
      <c r="BK88" s="15"/>
      <c r="BL88" s="15"/>
      <c r="BM88" s="14">
        <f t="shared" si="41"/>
        <v>0</v>
      </c>
      <c r="BN88" s="15"/>
      <c r="BO88" s="15"/>
      <c r="BP88" s="15"/>
      <c r="BQ88" s="15"/>
      <c r="BR88" s="15"/>
      <c r="BS88" s="15"/>
      <c r="BT88" s="15"/>
      <c r="BU88" s="14">
        <f t="shared" si="42"/>
        <v>0</v>
      </c>
      <c r="BV88" s="15"/>
      <c r="BW88" s="15"/>
      <c r="BX88" s="14">
        <f t="shared" si="43"/>
        <v>0</v>
      </c>
      <c r="BY88" s="15"/>
      <c r="BZ88" s="15"/>
      <c r="CA88" s="14">
        <f t="shared" si="44"/>
        <v>0</v>
      </c>
      <c r="CB88" s="15"/>
      <c r="CC88" s="15"/>
      <c r="CD88" s="7">
        <f t="shared" si="45"/>
        <v>6670</v>
      </c>
      <c r="CE88" s="8">
        <f t="shared" si="46"/>
        <v>6670</v>
      </c>
      <c r="CF88" s="9">
        <f t="shared" si="47"/>
        <v>0</v>
      </c>
    </row>
    <row r="89" spans="1:84" ht="31.5" x14ac:dyDescent="0.2">
      <c r="A89" s="6" t="s">
        <v>148</v>
      </c>
      <c r="B89" s="14">
        <f t="shared" si="25"/>
        <v>0</v>
      </c>
      <c r="C89" s="15"/>
      <c r="D89" s="15"/>
      <c r="E89" s="15"/>
      <c r="F89" s="15"/>
      <c r="G89" s="14">
        <f t="shared" si="24"/>
        <v>0</v>
      </c>
      <c r="H89" s="15"/>
      <c r="I89" s="15"/>
      <c r="J89" s="15"/>
      <c r="K89" s="15"/>
      <c r="L89" s="14">
        <f t="shared" si="26"/>
        <v>853</v>
      </c>
      <c r="M89" s="15"/>
      <c r="N89" s="15">
        <v>843</v>
      </c>
      <c r="O89" s="15"/>
      <c r="P89" s="15">
        <v>10</v>
      </c>
      <c r="Q89" s="14">
        <f t="shared" si="27"/>
        <v>0</v>
      </c>
      <c r="R89" s="15"/>
      <c r="S89" s="15"/>
      <c r="T89" s="14">
        <f t="shared" si="28"/>
        <v>0</v>
      </c>
      <c r="U89" s="15"/>
      <c r="V89" s="15"/>
      <c r="W89" s="14">
        <f t="shared" si="29"/>
        <v>0</v>
      </c>
      <c r="X89" s="15"/>
      <c r="Y89" s="15"/>
      <c r="Z89" s="14">
        <f t="shared" si="30"/>
        <v>10</v>
      </c>
      <c r="AA89" s="15">
        <v>10</v>
      </c>
      <c r="AB89" s="15"/>
      <c r="AC89" s="14">
        <f t="shared" si="31"/>
        <v>0</v>
      </c>
      <c r="AD89" s="15"/>
      <c r="AE89" s="15"/>
      <c r="AF89" s="15"/>
      <c r="AG89" s="14">
        <f t="shared" si="32"/>
        <v>0</v>
      </c>
      <c r="AH89" s="15"/>
      <c r="AI89" s="15"/>
      <c r="AJ89" s="14">
        <f t="shared" si="33"/>
        <v>0</v>
      </c>
      <c r="AK89" s="15"/>
      <c r="AL89" s="15"/>
      <c r="AM89" s="14">
        <f t="shared" si="34"/>
        <v>0</v>
      </c>
      <c r="AN89" s="15"/>
      <c r="AO89" s="15"/>
      <c r="AP89" s="14">
        <f t="shared" si="35"/>
        <v>0</v>
      </c>
      <c r="AQ89" s="15"/>
      <c r="AR89" s="15"/>
      <c r="AS89" s="14">
        <f t="shared" si="36"/>
        <v>0</v>
      </c>
      <c r="AT89" s="15"/>
      <c r="AU89" s="15"/>
      <c r="AV89" s="14">
        <f t="shared" si="37"/>
        <v>0</v>
      </c>
      <c r="AW89" s="14">
        <f t="shared" si="38"/>
        <v>0</v>
      </c>
      <c r="AX89" s="14">
        <f t="shared" si="38"/>
        <v>0</v>
      </c>
      <c r="AY89" s="16"/>
      <c r="AZ89" s="16"/>
      <c r="BA89" s="16"/>
      <c r="BB89" s="16"/>
      <c r="BC89" s="16"/>
      <c r="BD89" s="16"/>
      <c r="BE89" s="15"/>
      <c r="BF89" s="15"/>
      <c r="BG89" s="14">
        <f t="shared" si="39"/>
        <v>0</v>
      </c>
      <c r="BH89" s="15"/>
      <c r="BI89" s="15"/>
      <c r="BJ89" s="14">
        <f t="shared" si="40"/>
        <v>0</v>
      </c>
      <c r="BK89" s="15"/>
      <c r="BL89" s="15"/>
      <c r="BM89" s="14">
        <f t="shared" si="41"/>
        <v>0</v>
      </c>
      <c r="BN89" s="15"/>
      <c r="BO89" s="15"/>
      <c r="BP89" s="15"/>
      <c r="BQ89" s="15"/>
      <c r="BR89" s="15"/>
      <c r="BS89" s="15"/>
      <c r="BT89" s="15"/>
      <c r="BU89" s="14">
        <f t="shared" si="42"/>
        <v>0</v>
      </c>
      <c r="BV89" s="15"/>
      <c r="BW89" s="15"/>
      <c r="BX89" s="14">
        <f t="shared" si="43"/>
        <v>0</v>
      </c>
      <c r="BY89" s="15"/>
      <c r="BZ89" s="15"/>
      <c r="CA89" s="14">
        <f t="shared" si="44"/>
        <v>0</v>
      </c>
      <c r="CB89" s="15"/>
      <c r="CC89" s="15"/>
      <c r="CD89" s="7">
        <f t="shared" si="45"/>
        <v>863</v>
      </c>
      <c r="CE89" s="8">
        <f t="shared" si="46"/>
        <v>863</v>
      </c>
      <c r="CF89" s="9">
        <f t="shared" si="47"/>
        <v>0</v>
      </c>
    </row>
    <row r="90" spans="1:84" ht="31.5" x14ac:dyDescent="0.2">
      <c r="A90" s="6" t="s">
        <v>149</v>
      </c>
      <c r="B90" s="14">
        <f t="shared" si="25"/>
        <v>0</v>
      </c>
      <c r="C90" s="15"/>
      <c r="D90" s="15"/>
      <c r="E90" s="15"/>
      <c r="F90" s="15"/>
      <c r="G90" s="14">
        <f t="shared" si="24"/>
        <v>0</v>
      </c>
      <c r="H90" s="15"/>
      <c r="I90" s="15"/>
      <c r="J90" s="15"/>
      <c r="K90" s="15"/>
      <c r="L90" s="14">
        <f t="shared" si="26"/>
        <v>100</v>
      </c>
      <c r="M90" s="15"/>
      <c r="N90" s="15"/>
      <c r="O90" s="15"/>
      <c r="P90" s="15">
        <v>100</v>
      </c>
      <c r="Q90" s="14">
        <f t="shared" si="27"/>
        <v>0</v>
      </c>
      <c r="R90" s="15"/>
      <c r="S90" s="15"/>
      <c r="T90" s="14">
        <f t="shared" si="28"/>
        <v>0</v>
      </c>
      <c r="U90" s="15"/>
      <c r="V90" s="15"/>
      <c r="W90" s="14">
        <f t="shared" si="29"/>
        <v>0</v>
      </c>
      <c r="X90" s="15"/>
      <c r="Y90" s="15"/>
      <c r="Z90" s="14">
        <f t="shared" si="30"/>
        <v>98</v>
      </c>
      <c r="AA90" s="15">
        <v>98</v>
      </c>
      <c r="AB90" s="15"/>
      <c r="AC90" s="14">
        <f t="shared" si="31"/>
        <v>0</v>
      </c>
      <c r="AD90" s="15"/>
      <c r="AE90" s="15"/>
      <c r="AF90" s="15"/>
      <c r="AG90" s="14">
        <f t="shared" si="32"/>
        <v>0</v>
      </c>
      <c r="AH90" s="15"/>
      <c r="AI90" s="15"/>
      <c r="AJ90" s="14">
        <f t="shared" si="33"/>
        <v>0</v>
      </c>
      <c r="AK90" s="15"/>
      <c r="AL90" s="15"/>
      <c r="AM90" s="14">
        <f t="shared" si="34"/>
        <v>0</v>
      </c>
      <c r="AN90" s="15"/>
      <c r="AO90" s="15"/>
      <c r="AP90" s="14">
        <f t="shared" si="35"/>
        <v>0</v>
      </c>
      <c r="AQ90" s="15"/>
      <c r="AR90" s="15"/>
      <c r="AS90" s="14">
        <f t="shared" si="36"/>
        <v>0</v>
      </c>
      <c r="AT90" s="15"/>
      <c r="AU90" s="15"/>
      <c r="AV90" s="14">
        <f t="shared" si="37"/>
        <v>0</v>
      </c>
      <c r="AW90" s="14">
        <f t="shared" si="38"/>
        <v>0</v>
      </c>
      <c r="AX90" s="14">
        <f t="shared" si="38"/>
        <v>0</v>
      </c>
      <c r="AY90" s="16"/>
      <c r="AZ90" s="16"/>
      <c r="BA90" s="16"/>
      <c r="BB90" s="16"/>
      <c r="BC90" s="16"/>
      <c r="BD90" s="16"/>
      <c r="BE90" s="15"/>
      <c r="BF90" s="15"/>
      <c r="BG90" s="14">
        <f t="shared" si="39"/>
        <v>0</v>
      </c>
      <c r="BH90" s="15"/>
      <c r="BI90" s="15"/>
      <c r="BJ90" s="14">
        <f t="shared" si="40"/>
        <v>0</v>
      </c>
      <c r="BK90" s="15"/>
      <c r="BL90" s="15"/>
      <c r="BM90" s="14">
        <f t="shared" si="41"/>
        <v>20</v>
      </c>
      <c r="BN90" s="15">
        <v>20</v>
      </c>
      <c r="BO90" s="15"/>
      <c r="BP90" s="15"/>
      <c r="BQ90" s="15"/>
      <c r="BR90" s="15"/>
      <c r="BS90" s="15"/>
      <c r="BT90" s="15"/>
      <c r="BU90" s="14">
        <f t="shared" si="42"/>
        <v>0</v>
      </c>
      <c r="BV90" s="15"/>
      <c r="BW90" s="15"/>
      <c r="BX90" s="14">
        <f t="shared" si="43"/>
        <v>0</v>
      </c>
      <c r="BY90" s="15"/>
      <c r="BZ90" s="15"/>
      <c r="CA90" s="14">
        <f t="shared" si="44"/>
        <v>0</v>
      </c>
      <c r="CB90" s="15"/>
      <c r="CC90" s="15"/>
      <c r="CD90" s="7">
        <f t="shared" si="45"/>
        <v>218</v>
      </c>
      <c r="CE90" s="8">
        <f t="shared" si="46"/>
        <v>218</v>
      </c>
      <c r="CF90" s="9">
        <f t="shared" si="47"/>
        <v>0</v>
      </c>
    </row>
    <row r="91" spans="1:84" ht="31.5" x14ac:dyDescent="0.2">
      <c r="A91" s="6" t="s">
        <v>150</v>
      </c>
      <c r="B91" s="14">
        <f t="shared" si="25"/>
        <v>0</v>
      </c>
      <c r="C91" s="15"/>
      <c r="D91" s="15"/>
      <c r="E91" s="15"/>
      <c r="F91" s="15"/>
      <c r="G91" s="14">
        <f t="shared" si="24"/>
        <v>0</v>
      </c>
      <c r="H91" s="15"/>
      <c r="I91" s="15"/>
      <c r="J91" s="15"/>
      <c r="K91" s="15"/>
      <c r="L91" s="14">
        <f t="shared" si="26"/>
        <v>2551</v>
      </c>
      <c r="M91" s="15"/>
      <c r="N91" s="15">
        <v>2551</v>
      </c>
      <c r="O91" s="15"/>
      <c r="P91" s="15"/>
      <c r="Q91" s="14">
        <f t="shared" si="27"/>
        <v>0</v>
      </c>
      <c r="R91" s="15"/>
      <c r="S91" s="15"/>
      <c r="T91" s="14">
        <f t="shared" si="28"/>
        <v>0</v>
      </c>
      <c r="U91" s="15"/>
      <c r="V91" s="15"/>
      <c r="W91" s="14">
        <f t="shared" si="29"/>
        <v>0</v>
      </c>
      <c r="X91" s="15"/>
      <c r="Y91" s="15"/>
      <c r="Z91" s="14">
        <f t="shared" si="30"/>
        <v>0</v>
      </c>
      <c r="AA91" s="15"/>
      <c r="AB91" s="15"/>
      <c r="AC91" s="14">
        <f t="shared" si="31"/>
        <v>0</v>
      </c>
      <c r="AD91" s="15"/>
      <c r="AE91" s="15"/>
      <c r="AF91" s="15"/>
      <c r="AG91" s="14">
        <f t="shared" si="32"/>
        <v>0</v>
      </c>
      <c r="AH91" s="15"/>
      <c r="AI91" s="15"/>
      <c r="AJ91" s="14">
        <f t="shared" si="33"/>
        <v>0</v>
      </c>
      <c r="AK91" s="15"/>
      <c r="AL91" s="15"/>
      <c r="AM91" s="14">
        <f t="shared" si="34"/>
        <v>0</v>
      </c>
      <c r="AN91" s="15"/>
      <c r="AO91" s="15"/>
      <c r="AP91" s="14">
        <f t="shared" si="35"/>
        <v>0</v>
      </c>
      <c r="AQ91" s="15"/>
      <c r="AR91" s="15"/>
      <c r="AS91" s="14">
        <f t="shared" si="36"/>
        <v>0</v>
      </c>
      <c r="AT91" s="15"/>
      <c r="AU91" s="15"/>
      <c r="AV91" s="14">
        <f t="shared" si="37"/>
        <v>0</v>
      </c>
      <c r="AW91" s="14">
        <f t="shared" si="38"/>
        <v>0</v>
      </c>
      <c r="AX91" s="14">
        <f t="shared" si="38"/>
        <v>0</v>
      </c>
      <c r="AY91" s="16"/>
      <c r="AZ91" s="16"/>
      <c r="BA91" s="16"/>
      <c r="BB91" s="16"/>
      <c r="BC91" s="16"/>
      <c r="BD91" s="16"/>
      <c r="BE91" s="15"/>
      <c r="BF91" s="15"/>
      <c r="BG91" s="14">
        <f t="shared" si="39"/>
        <v>0</v>
      </c>
      <c r="BH91" s="15"/>
      <c r="BI91" s="15"/>
      <c r="BJ91" s="14">
        <f t="shared" si="40"/>
        <v>0</v>
      </c>
      <c r="BK91" s="15"/>
      <c r="BL91" s="15"/>
      <c r="BM91" s="14">
        <f t="shared" si="41"/>
        <v>0</v>
      </c>
      <c r="BN91" s="15"/>
      <c r="BO91" s="15"/>
      <c r="BP91" s="15"/>
      <c r="BQ91" s="15"/>
      <c r="BR91" s="15"/>
      <c r="BS91" s="15"/>
      <c r="BT91" s="15"/>
      <c r="BU91" s="14">
        <f t="shared" si="42"/>
        <v>0</v>
      </c>
      <c r="BV91" s="15"/>
      <c r="BW91" s="15"/>
      <c r="BX91" s="14">
        <f t="shared" si="43"/>
        <v>0</v>
      </c>
      <c r="BY91" s="15"/>
      <c r="BZ91" s="15"/>
      <c r="CA91" s="14">
        <f t="shared" si="44"/>
        <v>0</v>
      </c>
      <c r="CB91" s="15"/>
      <c r="CC91" s="15"/>
      <c r="CD91" s="7">
        <f t="shared" si="45"/>
        <v>2551</v>
      </c>
      <c r="CE91" s="8">
        <f t="shared" si="46"/>
        <v>2551</v>
      </c>
      <c r="CF91" s="9">
        <f t="shared" si="47"/>
        <v>0</v>
      </c>
    </row>
    <row r="92" spans="1:84" ht="42.75" customHeight="1" x14ac:dyDescent="0.2">
      <c r="A92" s="6" t="s">
        <v>157</v>
      </c>
      <c r="B92" s="14">
        <f t="shared" si="25"/>
        <v>0</v>
      </c>
      <c r="C92" s="15"/>
      <c r="D92" s="15"/>
      <c r="E92" s="15"/>
      <c r="F92" s="15"/>
      <c r="G92" s="14">
        <f t="shared" si="24"/>
        <v>0</v>
      </c>
      <c r="H92" s="15"/>
      <c r="I92" s="15"/>
      <c r="J92" s="15"/>
      <c r="K92" s="15"/>
      <c r="L92" s="14">
        <f t="shared" si="26"/>
        <v>0</v>
      </c>
      <c r="M92" s="15"/>
      <c r="N92" s="15"/>
      <c r="O92" s="15"/>
      <c r="P92" s="15"/>
      <c r="Q92" s="14">
        <f t="shared" si="27"/>
        <v>0</v>
      </c>
      <c r="R92" s="15"/>
      <c r="S92" s="15"/>
      <c r="T92" s="14">
        <f t="shared" si="28"/>
        <v>0</v>
      </c>
      <c r="U92" s="15"/>
      <c r="V92" s="15"/>
      <c r="W92" s="14">
        <f t="shared" si="29"/>
        <v>0</v>
      </c>
      <c r="X92" s="15"/>
      <c r="Y92" s="15"/>
      <c r="Z92" s="14">
        <f t="shared" si="30"/>
        <v>0</v>
      </c>
      <c r="AA92" s="15"/>
      <c r="AB92" s="15"/>
      <c r="AC92" s="14">
        <f t="shared" si="31"/>
        <v>0</v>
      </c>
      <c r="AD92" s="15"/>
      <c r="AE92" s="15"/>
      <c r="AF92" s="15"/>
      <c r="AG92" s="14">
        <f t="shared" si="32"/>
        <v>0</v>
      </c>
      <c r="AH92" s="15"/>
      <c r="AI92" s="15"/>
      <c r="AJ92" s="14">
        <f t="shared" si="33"/>
        <v>0</v>
      </c>
      <c r="AK92" s="15"/>
      <c r="AL92" s="15"/>
      <c r="AM92" s="14">
        <f t="shared" si="34"/>
        <v>0</v>
      </c>
      <c r="AN92" s="15"/>
      <c r="AO92" s="15"/>
      <c r="AP92" s="14">
        <f t="shared" si="35"/>
        <v>0</v>
      </c>
      <c r="AQ92" s="15"/>
      <c r="AR92" s="15"/>
      <c r="AS92" s="14">
        <f t="shared" si="36"/>
        <v>0</v>
      </c>
      <c r="AT92" s="15"/>
      <c r="AU92" s="15"/>
      <c r="AV92" s="14">
        <f t="shared" si="37"/>
        <v>0</v>
      </c>
      <c r="AW92" s="14">
        <f t="shared" si="38"/>
        <v>0</v>
      </c>
      <c r="AX92" s="14">
        <f t="shared" si="38"/>
        <v>0</v>
      </c>
      <c r="AY92" s="16"/>
      <c r="AZ92" s="16"/>
      <c r="BA92" s="16"/>
      <c r="BB92" s="16"/>
      <c r="BC92" s="16"/>
      <c r="BD92" s="16"/>
      <c r="BE92" s="15"/>
      <c r="BF92" s="15"/>
      <c r="BG92" s="14">
        <f t="shared" si="39"/>
        <v>0</v>
      </c>
      <c r="BH92" s="15"/>
      <c r="BI92" s="15"/>
      <c r="BJ92" s="14">
        <f t="shared" si="40"/>
        <v>0</v>
      </c>
      <c r="BK92" s="15"/>
      <c r="BL92" s="15"/>
      <c r="BM92" s="14">
        <f t="shared" si="41"/>
        <v>0</v>
      </c>
      <c r="BN92" s="15"/>
      <c r="BO92" s="15"/>
      <c r="BP92" s="15"/>
      <c r="BQ92" s="15"/>
      <c r="BR92" s="15"/>
      <c r="BS92" s="15"/>
      <c r="BT92" s="15"/>
      <c r="BU92" s="14">
        <f t="shared" si="42"/>
        <v>0</v>
      </c>
      <c r="BV92" s="15"/>
      <c r="BW92" s="15"/>
      <c r="BX92" s="14">
        <f t="shared" si="43"/>
        <v>0</v>
      </c>
      <c r="BY92" s="15"/>
      <c r="BZ92" s="15"/>
      <c r="CA92" s="14">
        <f t="shared" si="44"/>
        <v>0</v>
      </c>
      <c r="CB92" s="15"/>
      <c r="CC92" s="15"/>
      <c r="CD92" s="7">
        <f t="shared" si="45"/>
        <v>0</v>
      </c>
      <c r="CE92" s="8">
        <f t="shared" si="46"/>
        <v>0</v>
      </c>
      <c r="CF92" s="9">
        <f t="shared" si="47"/>
        <v>0</v>
      </c>
    </row>
    <row r="93" spans="1:84" ht="42.75" customHeight="1" x14ac:dyDescent="0.2">
      <c r="A93" s="6" t="s">
        <v>152</v>
      </c>
      <c r="B93" s="14">
        <f t="shared" si="25"/>
        <v>0</v>
      </c>
      <c r="C93" s="15"/>
      <c r="D93" s="15"/>
      <c r="E93" s="15"/>
      <c r="F93" s="15"/>
      <c r="G93" s="14">
        <f t="shared" si="24"/>
        <v>0</v>
      </c>
      <c r="H93" s="15"/>
      <c r="I93" s="15"/>
      <c r="J93" s="15"/>
      <c r="K93" s="15"/>
      <c r="L93" s="14">
        <f t="shared" si="26"/>
        <v>0</v>
      </c>
      <c r="M93" s="15"/>
      <c r="N93" s="15"/>
      <c r="O93" s="15"/>
      <c r="P93" s="15"/>
      <c r="Q93" s="14">
        <f t="shared" si="27"/>
        <v>0</v>
      </c>
      <c r="R93" s="15"/>
      <c r="S93" s="15"/>
      <c r="T93" s="14">
        <f t="shared" si="28"/>
        <v>0</v>
      </c>
      <c r="U93" s="15"/>
      <c r="V93" s="15"/>
      <c r="W93" s="14">
        <f t="shared" si="29"/>
        <v>0</v>
      </c>
      <c r="X93" s="15"/>
      <c r="Y93" s="15"/>
      <c r="Z93" s="14">
        <f t="shared" si="30"/>
        <v>0</v>
      </c>
      <c r="AA93" s="15"/>
      <c r="AB93" s="15"/>
      <c r="AC93" s="14">
        <f t="shared" si="31"/>
        <v>0</v>
      </c>
      <c r="AD93" s="15"/>
      <c r="AE93" s="15"/>
      <c r="AF93" s="15"/>
      <c r="AG93" s="14">
        <f t="shared" si="32"/>
        <v>0</v>
      </c>
      <c r="AH93" s="15"/>
      <c r="AI93" s="15"/>
      <c r="AJ93" s="14">
        <f t="shared" si="33"/>
        <v>0</v>
      </c>
      <c r="AK93" s="15"/>
      <c r="AL93" s="15"/>
      <c r="AM93" s="14">
        <f t="shared" si="34"/>
        <v>0</v>
      </c>
      <c r="AN93" s="15"/>
      <c r="AO93" s="15"/>
      <c r="AP93" s="14">
        <f t="shared" si="35"/>
        <v>0</v>
      </c>
      <c r="AQ93" s="15"/>
      <c r="AR93" s="15"/>
      <c r="AS93" s="14">
        <f t="shared" si="36"/>
        <v>0</v>
      </c>
      <c r="AT93" s="15"/>
      <c r="AU93" s="15"/>
      <c r="AV93" s="14">
        <f t="shared" si="37"/>
        <v>0</v>
      </c>
      <c r="AW93" s="14">
        <f t="shared" si="38"/>
        <v>0</v>
      </c>
      <c r="AX93" s="14">
        <f t="shared" si="38"/>
        <v>0</v>
      </c>
      <c r="AY93" s="16"/>
      <c r="AZ93" s="16"/>
      <c r="BA93" s="16"/>
      <c r="BB93" s="16"/>
      <c r="BC93" s="16"/>
      <c r="BD93" s="16"/>
      <c r="BE93" s="15"/>
      <c r="BF93" s="15"/>
      <c r="BG93" s="14">
        <f t="shared" si="39"/>
        <v>0</v>
      </c>
      <c r="BH93" s="15"/>
      <c r="BI93" s="15"/>
      <c r="BJ93" s="14">
        <f t="shared" si="40"/>
        <v>0</v>
      </c>
      <c r="BK93" s="15"/>
      <c r="BL93" s="15"/>
      <c r="BM93" s="14">
        <f t="shared" si="41"/>
        <v>0</v>
      </c>
      <c r="BN93" s="15"/>
      <c r="BO93" s="15"/>
      <c r="BP93" s="15"/>
      <c r="BQ93" s="15"/>
      <c r="BR93" s="15"/>
      <c r="BS93" s="15"/>
      <c r="BT93" s="15"/>
      <c r="BU93" s="14">
        <f t="shared" si="42"/>
        <v>0</v>
      </c>
      <c r="BV93" s="15"/>
      <c r="BW93" s="15"/>
      <c r="BX93" s="14">
        <f t="shared" si="43"/>
        <v>1264</v>
      </c>
      <c r="BY93" s="15">
        <v>1264</v>
      </c>
      <c r="BZ93" s="15"/>
      <c r="CA93" s="14">
        <f t="shared" si="44"/>
        <v>0</v>
      </c>
      <c r="CB93" s="15"/>
      <c r="CC93" s="15"/>
      <c r="CD93" s="7">
        <f t="shared" si="45"/>
        <v>1264</v>
      </c>
      <c r="CE93" s="8">
        <f t="shared" si="46"/>
        <v>1264</v>
      </c>
      <c r="CF93" s="9">
        <f t="shared" si="47"/>
        <v>0</v>
      </c>
    </row>
    <row r="94" spans="1:84" ht="65.25" customHeight="1" x14ac:dyDescent="0.2">
      <c r="A94" s="12" t="s">
        <v>153</v>
      </c>
      <c r="B94" s="14">
        <f t="shared" si="25"/>
        <v>0</v>
      </c>
      <c r="C94" s="15"/>
      <c r="D94" s="15"/>
      <c r="E94" s="15"/>
      <c r="F94" s="15"/>
      <c r="G94" s="14">
        <f t="shared" si="24"/>
        <v>0</v>
      </c>
      <c r="H94" s="15"/>
      <c r="I94" s="15"/>
      <c r="J94" s="15"/>
      <c r="K94" s="15"/>
      <c r="L94" s="14">
        <f t="shared" si="26"/>
        <v>0</v>
      </c>
      <c r="M94" s="15"/>
      <c r="N94" s="15"/>
      <c r="O94" s="15"/>
      <c r="P94" s="15"/>
      <c r="Q94" s="14">
        <f t="shared" si="27"/>
        <v>0</v>
      </c>
      <c r="R94" s="15"/>
      <c r="S94" s="15"/>
      <c r="T94" s="14">
        <f t="shared" si="28"/>
        <v>0</v>
      </c>
      <c r="U94" s="15"/>
      <c r="V94" s="15"/>
      <c r="W94" s="14">
        <f t="shared" si="29"/>
        <v>0</v>
      </c>
      <c r="X94" s="15"/>
      <c r="Y94" s="15"/>
      <c r="Z94" s="14">
        <f t="shared" si="30"/>
        <v>0</v>
      </c>
      <c r="AA94" s="15"/>
      <c r="AB94" s="15"/>
      <c r="AC94" s="14">
        <f t="shared" si="31"/>
        <v>0</v>
      </c>
      <c r="AD94" s="15"/>
      <c r="AE94" s="15"/>
      <c r="AF94" s="15"/>
      <c r="AG94" s="14">
        <f t="shared" si="32"/>
        <v>0</v>
      </c>
      <c r="AH94" s="15"/>
      <c r="AI94" s="15"/>
      <c r="AJ94" s="14">
        <f t="shared" si="33"/>
        <v>0</v>
      </c>
      <c r="AK94" s="15"/>
      <c r="AL94" s="15"/>
      <c r="AM94" s="14">
        <f t="shared" si="34"/>
        <v>0</v>
      </c>
      <c r="AN94" s="15"/>
      <c r="AO94" s="15"/>
      <c r="AP94" s="14">
        <f t="shared" si="35"/>
        <v>0</v>
      </c>
      <c r="AQ94" s="15"/>
      <c r="AR94" s="15"/>
      <c r="AS94" s="14">
        <f t="shared" si="36"/>
        <v>0</v>
      </c>
      <c r="AT94" s="15"/>
      <c r="AU94" s="15"/>
      <c r="AV94" s="14">
        <f t="shared" si="37"/>
        <v>0</v>
      </c>
      <c r="AW94" s="14">
        <f t="shared" si="38"/>
        <v>0</v>
      </c>
      <c r="AX94" s="14">
        <f t="shared" si="38"/>
        <v>0</v>
      </c>
      <c r="AY94" s="16"/>
      <c r="AZ94" s="16"/>
      <c r="BA94" s="16"/>
      <c r="BB94" s="16"/>
      <c r="BC94" s="16"/>
      <c r="BD94" s="16"/>
      <c r="BE94" s="15"/>
      <c r="BF94" s="15"/>
      <c r="BG94" s="14">
        <f t="shared" si="39"/>
        <v>0</v>
      </c>
      <c r="BH94" s="15"/>
      <c r="BI94" s="15"/>
      <c r="BJ94" s="14">
        <f t="shared" si="40"/>
        <v>0</v>
      </c>
      <c r="BK94" s="15"/>
      <c r="BL94" s="15"/>
      <c r="BM94" s="14">
        <f t="shared" si="41"/>
        <v>0</v>
      </c>
      <c r="BN94" s="15"/>
      <c r="BO94" s="15"/>
      <c r="BP94" s="15"/>
      <c r="BQ94" s="15"/>
      <c r="BR94" s="15"/>
      <c r="BS94" s="15"/>
      <c r="BT94" s="15"/>
      <c r="BU94" s="14">
        <f t="shared" si="42"/>
        <v>0</v>
      </c>
      <c r="BV94" s="15"/>
      <c r="BW94" s="15"/>
      <c r="BX94" s="14">
        <f t="shared" si="43"/>
        <v>80</v>
      </c>
      <c r="BY94" s="15">
        <v>80</v>
      </c>
      <c r="BZ94" s="15"/>
      <c r="CA94" s="14">
        <f t="shared" si="44"/>
        <v>0</v>
      </c>
      <c r="CB94" s="15"/>
      <c r="CC94" s="15"/>
      <c r="CD94" s="7">
        <f t="shared" si="45"/>
        <v>80</v>
      </c>
      <c r="CE94" s="8">
        <f t="shared" si="46"/>
        <v>80</v>
      </c>
      <c r="CF94" s="9">
        <f>D94+F94+G94+V94+Y94+AB94+AF94+AI94+AL94+AO94+AR94+AU94+BF94+BI94+BL94+BO94+BS94+BW94+BZ94+CC94+BD94+BB94+AZ94+S94</f>
        <v>0</v>
      </c>
    </row>
    <row r="95" spans="1:84" ht="33" customHeight="1" x14ac:dyDescent="0.2">
      <c r="A95" s="6" t="s">
        <v>151</v>
      </c>
      <c r="B95" s="14">
        <f t="shared" si="25"/>
        <v>0</v>
      </c>
      <c r="C95" s="15"/>
      <c r="D95" s="15"/>
      <c r="E95" s="15"/>
      <c r="F95" s="15"/>
      <c r="G95" s="14">
        <f t="shared" si="24"/>
        <v>0</v>
      </c>
      <c r="H95" s="15"/>
      <c r="I95" s="15"/>
      <c r="J95" s="15"/>
      <c r="K95" s="15"/>
      <c r="L95" s="14">
        <f t="shared" si="26"/>
        <v>0</v>
      </c>
      <c r="M95" s="15"/>
      <c r="N95" s="15"/>
      <c r="O95" s="15"/>
      <c r="P95" s="15"/>
      <c r="Q95" s="14">
        <f t="shared" si="27"/>
        <v>0</v>
      </c>
      <c r="R95" s="15"/>
      <c r="S95" s="15"/>
      <c r="T95" s="14">
        <f t="shared" si="28"/>
        <v>0</v>
      </c>
      <c r="U95" s="15"/>
      <c r="V95" s="15"/>
      <c r="W95" s="14">
        <f t="shared" si="29"/>
        <v>0</v>
      </c>
      <c r="X95" s="15"/>
      <c r="Y95" s="15"/>
      <c r="Z95" s="14">
        <f t="shared" si="30"/>
        <v>0</v>
      </c>
      <c r="AA95" s="15"/>
      <c r="AB95" s="15"/>
      <c r="AC95" s="14">
        <f t="shared" si="31"/>
        <v>0</v>
      </c>
      <c r="AD95" s="15"/>
      <c r="AE95" s="15"/>
      <c r="AF95" s="15"/>
      <c r="AG95" s="14">
        <f t="shared" si="32"/>
        <v>0</v>
      </c>
      <c r="AH95" s="15"/>
      <c r="AI95" s="15"/>
      <c r="AJ95" s="14">
        <f t="shared" si="33"/>
        <v>0</v>
      </c>
      <c r="AK95" s="15"/>
      <c r="AL95" s="15"/>
      <c r="AM95" s="14">
        <f t="shared" si="34"/>
        <v>0</v>
      </c>
      <c r="AN95" s="15"/>
      <c r="AO95" s="15"/>
      <c r="AP95" s="14">
        <f t="shared" si="35"/>
        <v>0</v>
      </c>
      <c r="AQ95" s="15"/>
      <c r="AR95" s="15"/>
      <c r="AS95" s="14">
        <f t="shared" si="36"/>
        <v>0</v>
      </c>
      <c r="AT95" s="15"/>
      <c r="AU95" s="15"/>
      <c r="AV95" s="14">
        <f t="shared" si="37"/>
        <v>0</v>
      </c>
      <c r="AW95" s="14">
        <f t="shared" si="38"/>
        <v>0</v>
      </c>
      <c r="AX95" s="14">
        <f t="shared" si="38"/>
        <v>0</v>
      </c>
      <c r="AY95" s="16"/>
      <c r="AZ95" s="16"/>
      <c r="BA95" s="16"/>
      <c r="BB95" s="16"/>
      <c r="BC95" s="16"/>
      <c r="BD95" s="16"/>
      <c r="BE95" s="15"/>
      <c r="BF95" s="15"/>
      <c r="BG95" s="14">
        <f t="shared" si="39"/>
        <v>0</v>
      </c>
      <c r="BH95" s="15"/>
      <c r="BI95" s="15"/>
      <c r="BJ95" s="14">
        <f t="shared" si="40"/>
        <v>0</v>
      </c>
      <c r="BK95" s="15"/>
      <c r="BL95" s="15"/>
      <c r="BM95" s="14">
        <f t="shared" si="41"/>
        <v>0</v>
      </c>
      <c r="BN95" s="15"/>
      <c r="BO95" s="15"/>
      <c r="BP95" s="15"/>
      <c r="BQ95" s="15"/>
      <c r="BR95" s="15">
        <f>310-72</f>
        <v>238</v>
      </c>
      <c r="BS95" s="15"/>
      <c r="BT95" s="15"/>
      <c r="BU95" s="14">
        <f t="shared" si="42"/>
        <v>0</v>
      </c>
      <c r="BV95" s="15"/>
      <c r="BW95" s="15"/>
      <c r="BX95" s="14">
        <f t="shared" si="43"/>
        <v>0</v>
      </c>
      <c r="BY95" s="15"/>
      <c r="BZ95" s="15"/>
      <c r="CA95" s="14">
        <f t="shared" si="44"/>
        <v>0</v>
      </c>
      <c r="CB95" s="15"/>
      <c r="CC95" s="15"/>
      <c r="CD95" s="7">
        <f t="shared" si="45"/>
        <v>238</v>
      </c>
      <c r="CE95" s="8">
        <f t="shared" si="46"/>
        <v>238</v>
      </c>
      <c r="CF95" s="9">
        <f t="shared" si="47"/>
        <v>0</v>
      </c>
    </row>
    <row r="96" spans="1:84" ht="39" customHeight="1" x14ac:dyDescent="0.2">
      <c r="A96" s="13" t="s">
        <v>154</v>
      </c>
      <c r="B96" s="14">
        <f t="shared" ref="B96" si="48">SUM(C96:F96)</f>
        <v>865</v>
      </c>
      <c r="C96" s="14">
        <f>SUM(C10:C95)</f>
        <v>422</v>
      </c>
      <c r="D96" s="14">
        <f t="shared" ref="D96:F96" si="49">SUM(D10:D95)</f>
        <v>236</v>
      </c>
      <c r="E96" s="14">
        <f t="shared" si="49"/>
        <v>172</v>
      </c>
      <c r="F96" s="14">
        <f t="shared" si="49"/>
        <v>35</v>
      </c>
      <c r="G96" s="14">
        <f t="shared" ref="G96" si="50">SUM(H96:K96)</f>
        <v>7561</v>
      </c>
      <c r="H96" s="14">
        <f t="shared" ref="H96:K96" si="51">SUM(H10:H95)</f>
        <v>391</v>
      </c>
      <c r="I96" s="14">
        <f t="shared" si="51"/>
        <v>290</v>
      </c>
      <c r="J96" s="14">
        <f t="shared" si="51"/>
        <v>234</v>
      </c>
      <c r="K96" s="14">
        <f t="shared" si="51"/>
        <v>6646</v>
      </c>
      <c r="L96" s="14">
        <f t="shared" si="26"/>
        <v>61543</v>
      </c>
      <c r="M96" s="14">
        <f t="shared" ref="M96:P96" si="52">SUM(M10:M95)</f>
        <v>1497</v>
      </c>
      <c r="N96" s="14">
        <f t="shared" si="52"/>
        <v>10160</v>
      </c>
      <c r="O96" s="14">
        <f t="shared" si="52"/>
        <v>408</v>
      </c>
      <c r="P96" s="14">
        <f t="shared" si="52"/>
        <v>49478</v>
      </c>
      <c r="Q96" s="14">
        <f t="shared" si="27"/>
        <v>0</v>
      </c>
      <c r="R96" s="14">
        <f t="shared" ref="R96:S96" si="53">SUM(R10:R95)</f>
        <v>0</v>
      </c>
      <c r="S96" s="14">
        <f t="shared" si="53"/>
        <v>0</v>
      </c>
      <c r="T96" s="14">
        <f t="shared" si="28"/>
        <v>1237</v>
      </c>
      <c r="U96" s="14">
        <f t="shared" ref="U96:V96" si="54">SUM(U10:U95)</f>
        <v>1079</v>
      </c>
      <c r="V96" s="14">
        <f t="shared" si="54"/>
        <v>158</v>
      </c>
      <c r="W96" s="14">
        <f t="shared" si="29"/>
        <v>0</v>
      </c>
      <c r="X96" s="14">
        <f t="shared" ref="X96:Y96" si="55">SUM(X10:X95)</f>
        <v>0</v>
      </c>
      <c r="Y96" s="14">
        <f t="shared" si="55"/>
        <v>0</v>
      </c>
      <c r="Z96" s="14">
        <f t="shared" si="30"/>
        <v>13288</v>
      </c>
      <c r="AA96" s="14">
        <f t="shared" ref="AA96:AB96" si="56">SUM(AA10:AA95)</f>
        <v>8870</v>
      </c>
      <c r="AB96" s="14">
        <f t="shared" si="56"/>
        <v>4418</v>
      </c>
      <c r="AC96" s="14">
        <f t="shared" si="31"/>
        <v>2991</v>
      </c>
      <c r="AD96" s="14">
        <f t="shared" ref="AD96:AF96" si="57">SUM(AD10:AD95)</f>
        <v>2991</v>
      </c>
      <c r="AE96" s="14">
        <f t="shared" si="57"/>
        <v>2871</v>
      </c>
      <c r="AF96" s="14">
        <f t="shared" si="57"/>
        <v>0</v>
      </c>
      <c r="AG96" s="14">
        <f t="shared" si="32"/>
        <v>705</v>
      </c>
      <c r="AH96" s="14">
        <f t="shared" ref="AH96:AI96" si="58">SUM(AH10:AH95)</f>
        <v>592</v>
      </c>
      <c r="AI96" s="14">
        <f t="shared" si="58"/>
        <v>113</v>
      </c>
      <c r="AJ96" s="14">
        <f t="shared" si="33"/>
        <v>0</v>
      </c>
      <c r="AK96" s="14">
        <f t="shared" ref="AK96:AL96" si="59">SUM(AK10:AK95)</f>
        <v>0</v>
      </c>
      <c r="AL96" s="14">
        <f t="shared" si="59"/>
        <v>0</v>
      </c>
      <c r="AM96" s="14">
        <f t="shared" si="34"/>
        <v>0</v>
      </c>
      <c r="AN96" s="14">
        <f t="shared" ref="AN96:AO96" si="60">SUM(AN10:AN95)</f>
        <v>0</v>
      </c>
      <c r="AO96" s="14">
        <f t="shared" si="60"/>
        <v>0</v>
      </c>
      <c r="AP96" s="14">
        <f t="shared" si="35"/>
        <v>5134</v>
      </c>
      <c r="AQ96" s="14">
        <f t="shared" ref="AQ96:AR96" si="61">SUM(AQ10:AQ95)</f>
        <v>5134</v>
      </c>
      <c r="AR96" s="14">
        <f t="shared" si="61"/>
        <v>0</v>
      </c>
      <c r="AS96" s="14">
        <f t="shared" si="36"/>
        <v>0</v>
      </c>
      <c r="AT96" s="14">
        <f t="shared" ref="AT96:BF96" si="62">SUM(AT10:AT95)</f>
        <v>0</v>
      </c>
      <c r="AU96" s="14">
        <f t="shared" si="62"/>
        <v>0</v>
      </c>
      <c r="AV96" s="14">
        <f t="shared" si="62"/>
        <v>32060</v>
      </c>
      <c r="AW96" s="14">
        <f t="shared" si="62"/>
        <v>32060</v>
      </c>
      <c r="AX96" s="14">
        <f t="shared" si="62"/>
        <v>0</v>
      </c>
      <c r="AY96" s="14">
        <f t="shared" si="62"/>
        <v>714</v>
      </c>
      <c r="AZ96" s="14">
        <f t="shared" si="62"/>
        <v>0</v>
      </c>
      <c r="BA96" s="14">
        <f t="shared" si="62"/>
        <v>2151</v>
      </c>
      <c r="BB96" s="14">
        <f t="shared" si="62"/>
        <v>0</v>
      </c>
      <c r="BC96" s="14">
        <f t="shared" si="62"/>
        <v>1171</v>
      </c>
      <c r="BD96" s="14">
        <f t="shared" si="62"/>
        <v>0</v>
      </c>
      <c r="BE96" s="14">
        <f t="shared" si="62"/>
        <v>28024</v>
      </c>
      <c r="BF96" s="14">
        <f t="shared" si="62"/>
        <v>0</v>
      </c>
      <c r="BG96" s="14">
        <f t="shared" si="39"/>
        <v>730</v>
      </c>
      <c r="BH96" s="14">
        <f t="shared" ref="BH96:BI96" si="63">SUM(BH10:BH95)</f>
        <v>724</v>
      </c>
      <c r="BI96" s="14">
        <f t="shared" si="63"/>
        <v>6</v>
      </c>
      <c r="BJ96" s="14">
        <f t="shared" si="40"/>
        <v>0</v>
      </c>
      <c r="BK96" s="14">
        <f t="shared" ref="BK96:BL96" si="64">SUM(BK10:BK95)</f>
        <v>0</v>
      </c>
      <c r="BL96" s="14">
        <f t="shared" si="64"/>
        <v>0</v>
      </c>
      <c r="BM96" s="14">
        <f t="shared" si="41"/>
        <v>17592</v>
      </c>
      <c r="BN96" s="14">
        <f t="shared" ref="BN96:BT96" si="65">SUM(BN10:BN95)</f>
        <v>7080</v>
      </c>
      <c r="BO96" s="14">
        <f t="shared" si="65"/>
        <v>66</v>
      </c>
      <c r="BP96" s="14">
        <f t="shared" si="65"/>
        <v>8953</v>
      </c>
      <c r="BQ96" s="14">
        <f t="shared" si="65"/>
        <v>1493</v>
      </c>
      <c r="BR96" s="14">
        <f t="shared" si="65"/>
        <v>1576</v>
      </c>
      <c r="BS96" s="14">
        <f t="shared" si="65"/>
        <v>0</v>
      </c>
      <c r="BT96" s="14">
        <f t="shared" si="65"/>
        <v>0</v>
      </c>
      <c r="BU96" s="14">
        <f t="shared" si="42"/>
        <v>1276</v>
      </c>
      <c r="BV96" s="14">
        <f t="shared" ref="BV96:BW96" si="66">SUM(BV10:BV95)</f>
        <v>1276</v>
      </c>
      <c r="BW96" s="14">
        <f t="shared" si="66"/>
        <v>0</v>
      </c>
      <c r="BX96" s="14">
        <f t="shared" si="43"/>
        <v>6177</v>
      </c>
      <c r="BY96" s="14">
        <f t="shared" ref="BY96:BZ96" si="67">SUM(BY10:BY95)</f>
        <v>5941</v>
      </c>
      <c r="BZ96" s="14">
        <f t="shared" si="67"/>
        <v>236</v>
      </c>
      <c r="CA96" s="14">
        <f t="shared" si="44"/>
        <v>1812</v>
      </c>
      <c r="CB96" s="14">
        <f t="shared" ref="CB96:CC96" si="68">SUM(CB10:CB95)</f>
        <v>1564</v>
      </c>
      <c r="CC96" s="14">
        <f t="shared" si="68"/>
        <v>248</v>
      </c>
      <c r="CD96" s="7">
        <f t="shared" si="45"/>
        <v>154547</v>
      </c>
      <c r="CE96" s="8">
        <f t="shared" si="46"/>
        <v>141470</v>
      </c>
      <c r="CF96" s="9">
        <f>D96+F96+G96+V96+Y96+AB96+AF96+AI96+AL96+AO96+AR96+AU96+BF96+BI96+BL96+BO96+BS96+BW96+BZ96+CC96+BD96+BB96+AZ96+S96</f>
        <v>13077</v>
      </c>
    </row>
  </sheetData>
  <autoFilter ref="A9:CF96"/>
  <mergeCells count="80">
    <mergeCell ref="B1:W1"/>
    <mergeCell ref="B2:W2"/>
    <mergeCell ref="A4:A8"/>
    <mergeCell ref="B4:Y4"/>
    <mergeCell ref="Z4:AX4"/>
    <mergeCell ref="AJ5:AL5"/>
    <mergeCell ref="AM5:AO5"/>
    <mergeCell ref="AP5:AR5"/>
    <mergeCell ref="AS5:AU5"/>
    <mergeCell ref="AV5:BF5"/>
    <mergeCell ref="X6:Y7"/>
    <mergeCell ref="B6:B8"/>
    <mergeCell ref="C6:F7"/>
    <mergeCell ref="G6:G8"/>
    <mergeCell ref="H6:K7"/>
    <mergeCell ref="L6:L8"/>
    <mergeCell ref="CD4:CF4"/>
    <mergeCell ref="B5:F5"/>
    <mergeCell ref="G5:K5"/>
    <mergeCell ref="L5:P5"/>
    <mergeCell ref="Q5:S5"/>
    <mergeCell ref="T5:V5"/>
    <mergeCell ref="W5:Y5"/>
    <mergeCell ref="Z5:AB5"/>
    <mergeCell ref="AC5:AF5"/>
    <mergeCell ref="AG5:AI5"/>
    <mergeCell ref="AY4:BV4"/>
    <mergeCell ref="BS5:BS8"/>
    <mergeCell ref="BC6:BD7"/>
    <mergeCell ref="BE6:BF7"/>
    <mergeCell ref="BG6:BG8"/>
    <mergeCell ref="BH6:BI7"/>
    <mergeCell ref="BG5:BI5"/>
    <mergeCell ref="BJ5:BL5"/>
    <mergeCell ref="BM5:BQ5"/>
    <mergeCell ref="BR5:BR8"/>
    <mergeCell ref="CE5:CF5"/>
    <mergeCell ref="BX6:BX8"/>
    <mergeCell ref="BY6:BZ7"/>
    <mergeCell ref="CA6:CA8"/>
    <mergeCell ref="CB6:CC7"/>
    <mergeCell ref="BT5:BT8"/>
    <mergeCell ref="BU5:BW5"/>
    <mergeCell ref="BX5:BZ5"/>
    <mergeCell ref="CA5:CC5"/>
    <mergeCell ref="CD5:CD8"/>
    <mergeCell ref="CE6:CE8"/>
    <mergeCell ref="CF6:CF8"/>
    <mergeCell ref="M6:P7"/>
    <mergeCell ref="Q6:Q8"/>
    <mergeCell ref="R6:S7"/>
    <mergeCell ref="T6:T8"/>
    <mergeCell ref="U6:V7"/>
    <mergeCell ref="W6:W8"/>
    <mergeCell ref="AQ6:AR7"/>
    <mergeCell ref="Z6:Z8"/>
    <mergeCell ref="AA6:AB7"/>
    <mergeCell ref="AC6:AC8"/>
    <mergeCell ref="AD6:AF6"/>
    <mergeCell ref="AG6:AG8"/>
    <mergeCell ref="AH6:AI7"/>
    <mergeCell ref="AJ6:AJ8"/>
    <mergeCell ref="AK6:AL7"/>
    <mergeCell ref="AM6:AM8"/>
    <mergeCell ref="AN6:AO7"/>
    <mergeCell ref="AP6:AP8"/>
    <mergeCell ref="AD7:AE7"/>
    <mergeCell ref="AF7:AF8"/>
    <mergeCell ref="BV6:BW7"/>
    <mergeCell ref="AS6:AS8"/>
    <mergeCell ref="AT6:AU7"/>
    <mergeCell ref="AV6:AV8"/>
    <mergeCell ref="AW6:AX7"/>
    <mergeCell ref="AY6:AZ7"/>
    <mergeCell ref="BA6:BB7"/>
    <mergeCell ref="BJ6:BJ8"/>
    <mergeCell ref="BK6:BL7"/>
    <mergeCell ref="BM6:BM8"/>
    <mergeCell ref="BN6:BQ7"/>
    <mergeCell ref="BU6:BU8"/>
  </mergeCells>
  <pageMargins left="7.874015748031496E-2" right="0.15748031496062992" top="0.15748031496062992" bottom="0.15748031496062992" header="0.31496062992125984" footer="3.937007874015748E-2"/>
  <pageSetup paperSize="9" scale="5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96"/>
  <sheetViews>
    <sheetView showZeros="0" zoomScale="82" zoomScaleNormal="82" workbookViewId="0">
      <pane xSplit="1" ySplit="9" topLeftCell="B10" activePane="bottomRight" state="frozenSplit"/>
      <selection pane="topRight" activeCell="D1" sqref="D1"/>
      <selection pane="bottomLeft" activeCell="A6" sqref="A6"/>
      <selection pane="bottomRight" activeCell="CJ8" sqref="CJ8"/>
    </sheetView>
  </sheetViews>
  <sheetFormatPr defaultRowHeight="12.75" x14ac:dyDescent="0.2"/>
  <cols>
    <col min="1" max="1" width="56.28515625" style="30" customWidth="1"/>
    <col min="2" max="2" width="9.140625" style="30" customWidth="1"/>
    <col min="3" max="3" width="8.140625" style="30" customWidth="1"/>
    <col min="4" max="6" width="9.140625" style="30" customWidth="1"/>
    <col min="7" max="7" width="8.140625" style="30" customWidth="1"/>
    <col min="8" max="8" width="8.42578125" style="30" customWidth="1"/>
    <col min="9" max="11" width="9.140625" style="30" customWidth="1"/>
    <col min="12" max="12" width="8.42578125" style="30" customWidth="1"/>
    <col min="13" max="14" width="9.140625" style="30" customWidth="1"/>
    <col min="15" max="15" width="7.5703125" style="30" customWidth="1"/>
    <col min="16" max="16" width="9.140625" style="30" customWidth="1"/>
    <col min="17" max="17" width="6.85546875" style="30" customWidth="1"/>
    <col min="18" max="18" width="9.140625" style="30" customWidth="1"/>
    <col min="19" max="19" width="7.85546875" style="30" customWidth="1"/>
    <col min="20" max="20" width="7.7109375" style="30" customWidth="1"/>
    <col min="21" max="22" width="9.140625" style="30" customWidth="1"/>
    <col min="23" max="23" width="7.7109375" style="30" customWidth="1"/>
    <col min="24" max="24" width="8.140625" style="30" customWidth="1"/>
    <col min="25" max="30" width="9.140625" style="30" customWidth="1"/>
    <col min="31" max="31" width="11.5703125" style="30" customWidth="1"/>
    <col min="32" max="36" width="9.140625" style="30" customWidth="1"/>
    <col min="37" max="37" width="11" style="30" customWidth="1"/>
    <col min="38" max="42" width="9.140625" style="30" customWidth="1"/>
    <col min="43" max="43" width="10.85546875" style="30" customWidth="1"/>
    <col min="44" max="44" width="9.140625" style="30" customWidth="1"/>
    <col min="45" max="45" width="11.7109375" style="30" customWidth="1"/>
    <col min="46" max="46" width="10.5703125" style="30" customWidth="1"/>
    <col min="47" max="47" width="11.28515625" style="30" customWidth="1"/>
    <col min="48" max="55" width="9.140625" style="30" customWidth="1"/>
    <col min="56" max="56" width="7" style="30" customWidth="1"/>
    <col min="57" max="57" width="9.140625" style="30" customWidth="1"/>
    <col min="58" max="58" width="7.28515625" style="30" customWidth="1"/>
    <col min="59" max="59" width="8.28515625" style="30" customWidth="1"/>
    <col min="60" max="61" width="9.140625" style="30" customWidth="1"/>
    <col min="62" max="62" width="8.28515625" style="30" customWidth="1"/>
    <col min="63" max="63" width="9.140625" style="30" customWidth="1"/>
    <col min="64" max="64" width="7.28515625" style="30" customWidth="1"/>
    <col min="65" max="68" width="9.140625" style="30" customWidth="1"/>
    <col min="69" max="69" width="10.7109375" style="30" customWidth="1"/>
    <col min="70" max="71" width="9.140625" style="30" customWidth="1"/>
    <col min="72" max="72" width="7.28515625" style="30" customWidth="1"/>
    <col min="73" max="73" width="7.42578125" style="30" customWidth="1"/>
    <col min="74" max="74" width="9.140625" style="30" customWidth="1"/>
    <col min="75" max="75" width="9.28515625" style="30" customWidth="1"/>
    <col min="76" max="78" width="9.140625" style="30" customWidth="1"/>
    <col min="79" max="79" width="8.5703125" style="30" customWidth="1"/>
    <col min="80" max="81" width="9.140625" style="30" customWidth="1"/>
    <col min="82" max="82" width="12.7109375" style="30" customWidth="1"/>
    <col min="83" max="83" width="9.42578125" style="30" customWidth="1"/>
    <col min="84" max="84" width="9.85546875" style="30" customWidth="1"/>
    <col min="85" max="16384" width="9.140625" style="30"/>
  </cols>
  <sheetData>
    <row r="1" spans="1:84" ht="38.25" customHeight="1" x14ac:dyDescent="0.2">
      <c r="B1" s="90" t="s">
        <v>155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84" ht="26.25" customHeight="1" x14ac:dyDescent="0.2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84" ht="26.25" customHeight="1" x14ac:dyDescent="0.2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</row>
    <row r="4" spans="1:84" ht="15.75" customHeight="1" x14ac:dyDescent="0.2">
      <c r="A4" s="92" t="s">
        <v>0</v>
      </c>
      <c r="B4" s="86" t="s">
        <v>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95"/>
      <c r="Z4" s="86" t="s">
        <v>1</v>
      </c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95"/>
      <c r="AY4" s="86" t="s">
        <v>1</v>
      </c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1"/>
      <c r="BX4" s="1"/>
      <c r="BY4" s="1"/>
      <c r="BZ4" s="1"/>
      <c r="CA4" s="1"/>
      <c r="CB4" s="1"/>
      <c r="CC4" s="2"/>
      <c r="CD4" s="87" t="s">
        <v>2</v>
      </c>
      <c r="CE4" s="69"/>
      <c r="CF4" s="83"/>
    </row>
    <row r="5" spans="1:84" ht="46.5" customHeight="1" x14ac:dyDescent="0.2">
      <c r="A5" s="93"/>
      <c r="B5" s="69" t="s">
        <v>3</v>
      </c>
      <c r="C5" s="69"/>
      <c r="D5" s="69"/>
      <c r="E5" s="69"/>
      <c r="F5" s="88"/>
      <c r="G5" s="69" t="s">
        <v>4</v>
      </c>
      <c r="H5" s="69"/>
      <c r="I5" s="69"/>
      <c r="J5" s="69"/>
      <c r="K5" s="69"/>
      <c r="L5" s="69" t="s">
        <v>5</v>
      </c>
      <c r="M5" s="69"/>
      <c r="N5" s="69"/>
      <c r="O5" s="69"/>
      <c r="P5" s="69"/>
      <c r="Q5" s="69" t="s">
        <v>6</v>
      </c>
      <c r="R5" s="69"/>
      <c r="S5" s="69"/>
      <c r="T5" s="69" t="s">
        <v>7</v>
      </c>
      <c r="U5" s="69"/>
      <c r="V5" s="69"/>
      <c r="W5" s="69" t="s">
        <v>8</v>
      </c>
      <c r="X5" s="69"/>
      <c r="Y5" s="69"/>
      <c r="Z5" s="69" t="s">
        <v>9</v>
      </c>
      <c r="AA5" s="69"/>
      <c r="AB5" s="69"/>
      <c r="AC5" s="69" t="s">
        <v>161</v>
      </c>
      <c r="AD5" s="69"/>
      <c r="AE5" s="69"/>
      <c r="AF5" s="69"/>
      <c r="AG5" s="69" t="s">
        <v>10</v>
      </c>
      <c r="AH5" s="69"/>
      <c r="AI5" s="69"/>
      <c r="AJ5" s="69" t="s">
        <v>11</v>
      </c>
      <c r="AK5" s="69"/>
      <c r="AL5" s="69"/>
      <c r="AM5" s="69" t="s">
        <v>12</v>
      </c>
      <c r="AN5" s="69"/>
      <c r="AO5" s="69"/>
      <c r="AP5" s="69" t="s">
        <v>13</v>
      </c>
      <c r="AQ5" s="69"/>
      <c r="AR5" s="69"/>
      <c r="AS5" s="69" t="s">
        <v>14</v>
      </c>
      <c r="AT5" s="69"/>
      <c r="AU5" s="69"/>
      <c r="AV5" s="69" t="s">
        <v>15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 t="s">
        <v>16</v>
      </c>
      <c r="BH5" s="69"/>
      <c r="BI5" s="69"/>
      <c r="BJ5" s="69" t="s">
        <v>17</v>
      </c>
      <c r="BK5" s="69"/>
      <c r="BL5" s="69"/>
      <c r="BM5" s="69" t="s">
        <v>18</v>
      </c>
      <c r="BN5" s="69"/>
      <c r="BO5" s="69"/>
      <c r="BP5" s="69"/>
      <c r="BQ5" s="69"/>
      <c r="BR5" s="69" t="s">
        <v>19</v>
      </c>
      <c r="BS5" s="69" t="s">
        <v>20</v>
      </c>
      <c r="BT5" s="69" t="s">
        <v>21</v>
      </c>
      <c r="BU5" s="69" t="s">
        <v>22</v>
      </c>
      <c r="BV5" s="69"/>
      <c r="BW5" s="69"/>
      <c r="BX5" s="69" t="s">
        <v>23</v>
      </c>
      <c r="BY5" s="69"/>
      <c r="BZ5" s="69"/>
      <c r="CA5" s="69" t="s">
        <v>24</v>
      </c>
      <c r="CB5" s="69"/>
      <c r="CC5" s="86"/>
      <c r="CD5" s="87" t="s">
        <v>25</v>
      </c>
      <c r="CE5" s="69" t="s">
        <v>26</v>
      </c>
      <c r="CF5" s="83"/>
    </row>
    <row r="6" spans="1:84" ht="15.75" customHeight="1" x14ac:dyDescent="0.2">
      <c r="A6" s="93"/>
      <c r="B6" s="69" t="s">
        <v>27</v>
      </c>
      <c r="C6" s="65" t="s">
        <v>28</v>
      </c>
      <c r="D6" s="70"/>
      <c r="E6" s="70"/>
      <c r="F6" s="66"/>
      <c r="G6" s="69" t="s">
        <v>27</v>
      </c>
      <c r="H6" s="72" t="s">
        <v>28</v>
      </c>
      <c r="I6" s="81"/>
      <c r="J6" s="81"/>
      <c r="K6" s="73"/>
      <c r="L6" s="69" t="s">
        <v>25</v>
      </c>
      <c r="M6" s="72" t="s">
        <v>28</v>
      </c>
      <c r="N6" s="81"/>
      <c r="O6" s="81"/>
      <c r="P6" s="73"/>
      <c r="Q6" s="69" t="s">
        <v>25</v>
      </c>
      <c r="R6" s="72" t="s">
        <v>28</v>
      </c>
      <c r="S6" s="73"/>
      <c r="T6" s="69" t="s">
        <v>25</v>
      </c>
      <c r="U6" s="72" t="s">
        <v>28</v>
      </c>
      <c r="V6" s="73"/>
      <c r="W6" s="69" t="s">
        <v>25</v>
      </c>
      <c r="X6" s="72" t="s">
        <v>28</v>
      </c>
      <c r="Y6" s="73"/>
      <c r="Z6" s="69" t="s">
        <v>25</v>
      </c>
      <c r="AA6" s="72" t="s">
        <v>28</v>
      </c>
      <c r="AB6" s="73"/>
      <c r="AC6" s="69" t="s">
        <v>25</v>
      </c>
      <c r="AD6" s="76" t="s">
        <v>28</v>
      </c>
      <c r="AE6" s="76"/>
      <c r="AF6" s="76"/>
      <c r="AG6" s="69" t="s">
        <v>25</v>
      </c>
      <c r="AH6" s="65" t="s">
        <v>28</v>
      </c>
      <c r="AI6" s="66"/>
      <c r="AJ6" s="69" t="s">
        <v>25</v>
      </c>
      <c r="AK6" s="65" t="s">
        <v>28</v>
      </c>
      <c r="AL6" s="66"/>
      <c r="AM6" s="69" t="s">
        <v>25</v>
      </c>
      <c r="AN6" s="65" t="s">
        <v>28</v>
      </c>
      <c r="AO6" s="66"/>
      <c r="AP6" s="69" t="s">
        <v>25</v>
      </c>
      <c r="AQ6" s="65" t="s">
        <v>28</v>
      </c>
      <c r="AR6" s="66"/>
      <c r="AS6" s="69" t="s">
        <v>25</v>
      </c>
      <c r="AT6" s="65" t="s">
        <v>28</v>
      </c>
      <c r="AU6" s="66"/>
      <c r="AV6" s="69" t="s">
        <v>25</v>
      </c>
      <c r="AW6" s="65" t="s">
        <v>28</v>
      </c>
      <c r="AX6" s="66"/>
      <c r="AY6" s="65" t="s">
        <v>29</v>
      </c>
      <c r="AZ6" s="66"/>
      <c r="BA6" s="65" t="s">
        <v>30</v>
      </c>
      <c r="BB6" s="66"/>
      <c r="BC6" s="65" t="s">
        <v>162</v>
      </c>
      <c r="BD6" s="66"/>
      <c r="BE6" s="65" t="s">
        <v>31</v>
      </c>
      <c r="BF6" s="66"/>
      <c r="BG6" s="69" t="s">
        <v>25</v>
      </c>
      <c r="BH6" s="65" t="s">
        <v>28</v>
      </c>
      <c r="BI6" s="66"/>
      <c r="BJ6" s="69" t="s">
        <v>25</v>
      </c>
      <c r="BK6" s="65" t="s">
        <v>28</v>
      </c>
      <c r="BL6" s="66"/>
      <c r="BM6" s="69" t="s">
        <v>25</v>
      </c>
      <c r="BN6" s="65" t="s">
        <v>28</v>
      </c>
      <c r="BO6" s="70"/>
      <c r="BP6" s="70"/>
      <c r="BQ6" s="66"/>
      <c r="BR6" s="69"/>
      <c r="BS6" s="69"/>
      <c r="BT6" s="69"/>
      <c r="BU6" s="69" t="s">
        <v>25</v>
      </c>
      <c r="BV6" s="65" t="s">
        <v>28</v>
      </c>
      <c r="BW6" s="66"/>
      <c r="BX6" s="69" t="s">
        <v>25</v>
      </c>
      <c r="BY6" s="65" t="s">
        <v>28</v>
      </c>
      <c r="BZ6" s="66"/>
      <c r="CA6" s="69" t="s">
        <v>25</v>
      </c>
      <c r="CB6" s="65" t="s">
        <v>28</v>
      </c>
      <c r="CC6" s="84"/>
      <c r="CD6" s="87"/>
      <c r="CE6" s="69" t="s">
        <v>32</v>
      </c>
      <c r="CF6" s="83" t="s">
        <v>33</v>
      </c>
    </row>
    <row r="7" spans="1:84" ht="34.5" customHeight="1" x14ac:dyDescent="0.2">
      <c r="A7" s="93"/>
      <c r="B7" s="69"/>
      <c r="C7" s="67"/>
      <c r="D7" s="71"/>
      <c r="E7" s="71"/>
      <c r="F7" s="68"/>
      <c r="G7" s="69"/>
      <c r="H7" s="74"/>
      <c r="I7" s="82"/>
      <c r="J7" s="82"/>
      <c r="K7" s="75"/>
      <c r="L7" s="69"/>
      <c r="M7" s="74"/>
      <c r="N7" s="82"/>
      <c r="O7" s="82"/>
      <c r="P7" s="75"/>
      <c r="Q7" s="69"/>
      <c r="R7" s="74"/>
      <c r="S7" s="75"/>
      <c r="T7" s="69"/>
      <c r="U7" s="74"/>
      <c r="V7" s="75"/>
      <c r="W7" s="69"/>
      <c r="X7" s="74"/>
      <c r="Y7" s="75"/>
      <c r="Z7" s="69"/>
      <c r="AA7" s="74"/>
      <c r="AB7" s="75"/>
      <c r="AC7" s="69"/>
      <c r="AD7" s="96" t="s">
        <v>160</v>
      </c>
      <c r="AE7" s="97"/>
      <c r="AF7" s="79" t="s">
        <v>49</v>
      </c>
      <c r="AG7" s="69"/>
      <c r="AH7" s="67"/>
      <c r="AI7" s="68"/>
      <c r="AJ7" s="69"/>
      <c r="AK7" s="67"/>
      <c r="AL7" s="68"/>
      <c r="AM7" s="69"/>
      <c r="AN7" s="67"/>
      <c r="AO7" s="68"/>
      <c r="AP7" s="69"/>
      <c r="AQ7" s="67"/>
      <c r="AR7" s="68"/>
      <c r="AS7" s="69"/>
      <c r="AT7" s="67"/>
      <c r="AU7" s="68"/>
      <c r="AV7" s="69"/>
      <c r="AW7" s="67"/>
      <c r="AX7" s="68"/>
      <c r="AY7" s="67"/>
      <c r="AZ7" s="68"/>
      <c r="BA7" s="67"/>
      <c r="BB7" s="68"/>
      <c r="BC7" s="67"/>
      <c r="BD7" s="68"/>
      <c r="BE7" s="67"/>
      <c r="BF7" s="68"/>
      <c r="BG7" s="69"/>
      <c r="BH7" s="67"/>
      <c r="BI7" s="68"/>
      <c r="BJ7" s="69"/>
      <c r="BK7" s="67"/>
      <c r="BL7" s="68"/>
      <c r="BM7" s="69"/>
      <c r="BN7" s="67"/>
      <c r="BO7" s="71"/>
      <c r="BP7" s="71"/>
      <c r="BQ7" s="68"/>
      <c r="BR7" s="69"/>
      <c r="BS7" s="69"/>
      <c r="BT7" s="69"/>
      <c r="BU7" s="69"/>
      <c r="BV7" s="67"/>
      <c r="BW7" s="68"/>
      <c r="BX7" s="69"/>
      <c r="BY7" s="67"/>
      <c r="BZ7" s="68"/>
      <c r="CA7" s="69"/>
      <c r="CB7" s="67"/>
      <c r="CC7" s="85"/>
      <c r="CD7" s="87"/>
      <c r="CE7" s="69"/>
      <c r="CF7" s="83"/>
    </row>
    <row r="8" spans="1:84" ht="125.25" customHeight="1" x14ac:dyDescent="0.2">
      <c r="A8" s="94"/>
      <c r="B8" s="69"/>
      <c r="C8" s="29" t="s">
        <v>34</v>
      </c>
      <c r="D8" s="29" t="s">
        <v>35</v>
      </c>
      <c r="E8" s="29" t="s">
        <v>36</v>
      </c>
      <c r="F8" s="29" t="s">
        <v>37</v>
      </c>
      <c r="G8" s="69"/>
      <c r="H8" s="29" t="s">
        <v>38</v>
      </c>
      <c r="I8" s="29" t="s">
        <v>39</v>
      </c>
      <c r="J8" s="29" t="s">
        <v>40</v>
      </c>
      <c r="K8" s="29" t="s">
        <v>4</v>
      </c>
      <c r="L8" s="69"/>
      <c r="M8" s="29" t="s">
        <v>38</v>
      </c>
      <c r="N8" s="29" t="s">
        <v>39</v>
      </c>
      <c r="O8" s="29" t="s">
        <v>40</v>
      </c>
      <c r="P8" s="29" t="s">
        <v>5</v>
      </c>
      <c r="Q8" s="69"/>
      <c r="R8" s="29" t="s">
        <v>41</v>
      </c>
      <c r="S8" s="29" t="s">
        <v>42</v>
      </c>
      <c r="T8" s="69"/>
      <c r="U8" s="29" t="s">
        <v>43</v>
      </c>
      <c r="V8" s="29" t="s">
        <v>44</v>
      </c>
      <c r="W8" s="69"/>
      <c r="X8" s="29" t="s">
        <v>45</v>
      </c>
      <c r="Y8" s="29" t="s">
        <v>46</v>
      </c>
      <c r="Z8" s="69"/>
      <c r="AA8" s="29" t="s">
        <v>47</v>
      </c>
      <c r="AB8" s="29" t="s">
        <v>48</v>
      </c>
      <c r="AC8" s="69"/>
      <c r="AD8" s="31" t="s">
        <v>158</v>
      </c>
      <c r="AE8" s="32" t="s">
        <v>159</v>
      </c>
      <c r="AF8" s="80"/>
      <c r="AG8" s="69"/>
      <c r="AH8" s="29" t="s">
        <v>50</v>
      </c>
      <c r="AI8" s="29" t="s">
        <v>33</v>
      </c>
      <c r="AJ8" s="69"/>
      <c r="AK8" s="29" t="s">
        <v>50</v>
      </c>
      <c r="AL8" s="29" t="s">
        <v>33</v>
      </c>
      <c r="AM8" s="69"/>
      <c r="AN8" s="29" t="s">
        <v>50</v>
      </c>
      <c r="AO8" s="29" t="s">
        <v>33</v>
      </c>
      <c r="AP8" s="69"/>
      <c r="AQ8" s="29" t="s">
        <v>50</v>
      </c>
      <c r="AR8" s="29" t="s">
        <v>33</v>
      </c>
      <c r="AS8" s="69"/>
      <c r="AT8" s="29" t="s">
        <v>50</v>
      </c>
      <c r="AU8" s="29" t="s">
        <v>51</v>
      </c>
      <c r="AV8" s="69"/>
      <c r="AW8" s="29" t="s">
        <v>50</v>
      </c>
      <c r="AX8" s="29" t="s">
        <v>51</v>
      </c>
      <c r="AY8" s="29" t="s">
        <v>52</v>
      </c>
      <c r="AZ8" s="29" t="s">
        <v>53</v>
      </c>
      <c r="BA8" s="29" t="s">
        <v>54</v>
      </c>
      <c r="BB8" s="29" t="s">
        <v>55</v>
      </c>
      <c r="BC8" s="29" t="s">
        <v>50</v>
      </c>
      <c r="BD8" s="29" t="s">
        <v>51</v>
      </c>
      <c r="BE8" s="29" t="s">
        <v>50</v>
      </c>
      <c r="BF8" s="29" t="s">
        <v>51</v>
      </c>
      <c r="BG8" s="69"/>
      <c r="BH8" s="29" t="s">
        <v>56</v>
      </c>
      <c r="BI8" s="29" t="s">
        <v>57</v>
      </c>
      <c r="BJ8" s="69"/>
      <c r="BK8" s="29" t="s">
        <v>58</v>
      </c>
      <c r="BL8" s="29" t="s">
        <v>59</v>
      </c>
      <c r="BM8" s="69"/>
      <c r="BN8" s="29" t="s">
        <v>60</v>
      </c>
      <c r="BO8" s="29" t="s">
        <v>61</v>
      </c>
      <c r="BP8" s="29" t="s">
        <v>62</v>
      </c>
      <c r="BQ8" s="29" t="s">
        <v>63</v>
      </c>
      <c r="BR8" s="69"/>
      <c r="BS8" s="69"/>
      <c r="BT8" s="69"/>
      <c r="BU8" s="69"/>
      <c r="BV8" s="29" t="s">
        <v>64</v>
      </c>
      <c r="BW8" s="29" t="s">
        <v>65</v>
      </c>
      <c r="BX8" s="69"/>
      <c r="BY8" s="29" t="s">
        <v>66</v>
      </c>
      <c r="BZ8" s="29" t="s">
        <v>67</v>
      </c>
      <c r="CA8" s="69"/>
      <c r="CB8" s="29" t="s">
        <v>68</v>
      </c>
      <c r="CC8" s="28" t="s">
        <v>69</v>
      </c>
      <c r="CD8" s="87"/>
      <c r="CE8" s="69"/>
      <c r="CF8" s="83"/>
    </row>
    <row r="9" spans="1:84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3">
        <v>54</v>
      </c>
      <c r="BD9" s="3">
        <v>55</v>
      </c>
      <c r="BE9" s="3">
        <v>56</v>
      </c>
      <c r="BF9" s="3">
        <v>57</v>
      </c>
      <c r="BG9" s="3">
        <v>58</v>
      </c>
      <c r="BH9" s="3">
        <v>59</v>
      </c>
      <c r="BI9" s="3">
        <v>60</v>
      </c>
      <c r="BJ9" s="3">
        <v>61</v>
      </c>
      <c r="BK9" s="3">
        <v>62</v>
      </c>
      <c r="BL9" s="3">
        <v>63</v>
      </c>
      <c r="BM9" s="3">
        <v>64</v>
      </c>
      <c r="BN9" s="3">
        <v>65</v>
      </c>
      <c r="BO9" s="3">
        <v>66</v>
      </c>
      <c r="BP9" s="3">
        <v>67</v>
      </c>
      <c r="BQ9" s="3">
        <v>68</v>
      </c>
      <c r="BR9" s="3">
        <v>69</v>
      </c>
      <c r="BS9" s="3">
        <v>70</v>
      </c>
      <c r="BT9" s="3">
        <v>71</v>
      </c>
      <c r="BU9" s="3">
        <v>72</v>
      </c>
      <c r="BV9" s="3">
        <v>73</v>
      </c>
      <c r="BW9" s="3">
        <v>74</v>
      </c>
      <c r="BX9" s="3">
        <v>75</v>
      </c>
      <c r="BY9" s="3">
        <v>76</v>
      </c>
      <c r="BZ9" s="3">
        <v>77</v>
      </c>
      <c r="CA9" s="3">
        <v>78</v>
      </c>
      <c r="CB9" s="3">
        <v>79</v>
      </c>
      <c r="CC9" s="4">
        <v>80</v>
      </c>
      <c r="CD9" s="5">
        <v>81</v>
      </c>
      <c r="CE9" s="3">
        <v>82</v>
      </c>
      <c r="CF9" s="3">
        <v>83</v>
      </c>
    </row>
    <row r="10" spans="1:84" s="10" customFormat="1" ht="47.25" x14ac:dyDescent="0.2">
      <c r="A10" s="6" t="s">
        <v>70</v>
      </c>
      <c r="B10" s="33">
        <f t="shared" ref="B10:B73" si="0">SUM(C10:F10)</f>
        <v>0</v>
      </c>
      <c r="C10" s="34">
        <v>0</v>
      </c>
      <c r="D10" s="34">
        <v>0</v>
      </c>
      <c r="E10" s="34">
        <v>0</v>
      </c>
      <c r="F10" s="34">
        <v>0</v>
      </c>
      <c r="G10" s="33">
        <f t="shared" ref="G10:G72" si="1">SUM(H10:K10)</f>
        <v>60</v>
      </c>
      <c r="H10" s="34">
        <v>0</v>
      </c>
      <c r="I10" s="34">
        <v>0</v>
      </c>
      <c r="J10" s="34">
        <v>0</v>
      </c>
      <c r="K10" s="34">
        <v>60</v>
      </c>
      <c r="L10" s="33">
        <f t="shared" ref="L10:L73" si="2">SUM(M10:P10)</f>
        <v>631</v>
      </c>
      <c r="M10" s="34">
        <v>0</v>
      </c>
      <c r="N10" s="34">
        <v>0</v>
      </c>
      <c r="O10" s="34">
        <v>0</v>
      </c>
      <c r="P10" s="34">
        <v>631</v>
      </c>
      <c r="Q10" s="33">
        <f t="shared" ref="Q10:Q73" si="3">R10+S10</f>
        <v>0</v>
      </c>
      <c r="R10" s="34">
        <v>0</v>
      </c>
      <c r="S10" s="34">
        <v>0</v>
      </c>
      <c r="T10" s="33">
        <f t="shared" ref="T10:T73" si="4">U10+V10</f>
        <v>0</v>
      </c>
      <c r="U10" s="34">
        <v>0</v>
      </c>
      <c r="V10" s="34">
        <v>0</v>
      </c>
      <c r="W10" s="33">
        <f t="shared" ref="W10:W73" si="5">X10+Y10</f>
        <v>0</v>
      </c>
      <c r="X10" s="34">
        <v>0</v>
      </c>
      <c r="Y10" s="34">
        <v>0</v>
      </c>
      <c r="Z10" s="33">
        <f t="shared" ref="Z10:Z73" si="6">AA10+AB10</f>
        <v>0</v>
      </c>
      <c r="AA10" s="34">
        <v>0</v>
      </c>
      <c r="AB10" s="34">
        <v>0</v>
      </c>
      <c r="AC10" s="33">
        <f t="shared" ref="AC10:AC73" si="7">AD10+AF10</f>
        <v>0</v>
      </c>
      <c r="AD10" s="34">
        <v>0</v>
      </c>
      <c r="AE10" s="34"/>
      <c r="AF10" s="34">
        <v>0</v>
      </c>
      <c r="AG10" s="33">
        <f t="shared" ref="AG10:AG73" si="8">AH10+AI10</f>
        <v>0</v>
      </c>
      <c r="AH10" s="34">
        <v>0</v>
      </c>
      <c r="AI10" s="34">
        <v>0</v>
      </c>
      <c r="AJ10" s="33">
        <f t="shared" ref="AJ10:AJ73" si="9">AK10+AL10</f>
        <v>0</v>
      </c>
      <c r="AK10" s="34">
        <v>0</v>
      </c>
      <c r="AL10" s="34">
        <v>0</v>
      </c>
      <c r="AM10" s="33">
        <f t="shared" ref="AM10:AM73" si="10">AN10+AO10</f>
        <v>0</v>
      </c>
      <c r="AN10" s="34">
        <v>0</v>
      </c>
      <c r="AO10" s="34">
        <v>0</v>
      </c>
      <c r="AP10" s="33">
        <f t="shared" ref="AP10:AP73" si="11">AQ10+AR10</f>
        <v>0</v>
      </c>
      <c r="AQ10" s="34">
        <v>0</v>
      </c>
      <c r="AR10" s="34">
        <v>0</v>
      </c>
      <c r="AS10" s="33">
        <f t="shared" ref="AS10:AS73" si="12">AT10+AU10</f>
        <v>0</v>
      </c>
      <c r="AT10" s="34">
        <v>0</v>
      </c>
      <c r="AU10" s="34">
        <v>0</v>
      </c>
      <c r="AV10" s="33">
        <f t="shared" ref="AV10:AV73" si="13">AX10+AW10</f>
        <v>0</v>
      </c>
      <c r="AW10" s="33">
        <f t="shared" ref="AW10:AX73" si="14">AY10+BA10+BC10+BE10</f>
        <v>0</v>
      </c>
      <c r="AX10" s="33">
        <f t="shared" si="14"/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4">
        <v>0</v>
      </c>
      <c r="BF10" s="34">
        <v>0</v>
      </c>
      <c r="BG10" s="33">
        <f t="shared" ref="BG10:BG73" si="15">BH10+BI10</f>
        <v>0</v>
      </c>
      <c r="BH10" s="34">
        <v>0</v>
      </c>
      <c r="BI10" s="34">
        <v>0</v>
      </c>
      <c r="BJ10" s="33">
        <f t="shared" ref="BJ10:BJ73" si="16">BK10+BL10</f>
        <v>0</v>
      </c>
      <c r="BK10" s="34">
        <v>0</v>
      </c>
      <c r="BL10" s="34">
        <v>0</v>
      </c>
      <c r="BM10" s="33">
        <f t="shared" ref="BM10:BM73" si="17">SUM(BN10:BQ10)</f>
        <v>60</v>
      </c>
      <c r="BN10" s="34">
        <v>0</v>
      </c>
      <c r="BO10" s="34">
        <v>0</v>
      </c>
      <c r="BP10" s="34">
        <v>30</v>
      </c>
      <c r="BQ10" s="34">
        <v>30</v>
      </c>
      <c r="BR10" s="34">
        <v>0</v>
      </c>
      <c r="BS10" s="34">
        <v>0</v>
      </c>
      <c r="BT10" s="34">
        <v>0</v>
      </c>
      <c r="BU10" s="33">
        <f t="shared" ref="BU10:BU73" si="18">BV10+BW10</f>
        <v>0</v>
      </c>
      <c r="BV10" s="34">
        <v>0</v>
      </c>
      <c r="BW10" s="34">
        <v>0</v>
      </c>
      <c r="BX10" s="33">
        <f t="shared" ref="BX10:BX73" si="19">BY10+BZ10</f>
        <v>0</v>
      </c>
      <c r="BY10" s="34">
        <v>0</v>
      </c>
      <c r="BZ10" s="34">
        <v>0</v>
      </c>
      <c r="CA10" s="33">
        <f t="shared" ref="CA10:CA73" si="20">CB10+CC10</f>
        <v>0</v>
      </c>
      <c r="CB10" s="34">
        <v>0</v>
      </c>
      <c r="CC10" s="34">
        <v>0</v>
      </c>
      <c r="CD10" s="7">
        <f t="shared" ref="CD10:CD73" si="21">CE10+CF10</f>
        <v>751</v>
      </c>
      <c r="CE10" s="8">
        <f t="shared" ref="CE10:CE73" si="22">C10+E10+L10+U10+X10+AA10+AD10+AH10+AK10+AN10+AQ10+AT10+BE10+BH10+BK10+BN10+BQ10+BR10+BT10+BV10+BY10+CB10+BC10+BA10+AY10+R10+BP10</f>
        <v>691</v>
      </c>
      <c r="CF10" s="9">
        <f t="shared" ref="CF10:CF73" si="23">D10+F10+G10+V10+Y10+AB10+AF10+AI10+AL10+AO10+AR10+AU10+BF10+BI10+BL10+BO10+BS10+BW10+BZ10+CC10+BD10+BB10+AZ10+S10</f>
        <v>60</v>
      </c>
    </row>
    <row r="11" spans="1:84" s="10" customFormat="1" ht="47.25" x14ac:dyDescent="0.2">
      <c r="A11" s="6" t="s">
        <v>71</v>
      </c>
      <c r="B11" s="33">
        <f t="shared" si="0"/>
        <v>0</v>
      </c>
      <c r="C11" s="34">
        <v>0</v>
      </c>
      <c r="D11" s="34">
        <v>0</v>
      </c>
      <c r="E11" s="34">
        <v>0</v>
      </c>
      <c r="F11" s="34">
        <v>0</v>
      </c>
      <c r="G11" s="33">
        <f t="shared" si="1"/>
        <v>120</v>
      </c>
      <c r="H11" s="34">
        <v>0</v>
      </c>
      <c r="I11" s="34">
        <v>0</v>
      </c>
      <c r="J11" s="34">
        <v>0</v>
      </c>
      <c r="K11" s="34">
        <v>120</v>
      </c>
      <c r="L11" s="33">
        <f t="shared" si="2"/>
        <v>436</v>
      </c>
      <c r="M11" s="34">
        <v>0</v>
      </c>
      <c r="N11" s="34">
        <v>0</v>
      </c>
      <c r="O11" s="34">
        <v>0</v>
      </c>
      <c r="P11" s="34">
        <v>436</v>
      </c>
      <c r="Q11" s="33">
        <f t="shared" si="3"/>
        <v>0</v>
      </c>
      <c r="R11" s="34">
        <v>0</v>
      </c>
      <c r="S11" s="34">
        <v>0</v>
      </c>
      <c r="T11" s="33">
        <f t="shared" si="4"/>
        <v>0</v>
      </c>
      <c r="U11" s="34">
        <v>0</v>
      </c>
      <c r="V11" s="34">
        <v>0</v>
      </c>
      <c r="W11" s="33">
        <f t="shared" si="5"/>
        <v>0</v>
      </c>
      <c r="X11" s="34">
        <v>0</v>
      </c>
      <c r="Y11" s="34">
        <v>0</v>
      </c>
      <c r="Z11" s="33">
        <f t="shared" si="6"/>
        <v>0</v>
      </c>
      <c r="AA11" s="34">
        <v>0</v>
      </c>
      <c r="AB11" s="34">
        <v>0</v>
      </c>
      <c r="AC11" s="33">
        <f t="shared" si="7"/>
        <v>0</v>
      </c>
      <c r="AD11" s="34">
        <v>0</v>
      </c>
      <c r="AE11" s="34"/>
      <c r="AF11" s="34">
        <v>0</v>
      </c>
      <c r="AG11" s="33">
        <f t="shared" si="8"/>
        <v>0</v>
      </c>
      <c r="AH11" s="34">
        <v>0</v>
      </c>
      <c r="AI11" s="34">
        <v>0</v>
      </c>
      <c r="AJ11" s="33">
        <f t="shared" si="9"/>
        <v>0</v>
      </c>
      <c r="AK11" s="34">
        <v>0</v>
      </c>
      <c r="AL11" s="34">
        <v>0</v>
      </c>
      <c r="AM11" s="33">
        <f t="shared" si="10"/>
        <v>0</v>
      </c>
      <c r="AN11" s="34">
        <v>0</v>
      </c>
      <c r="AO11" s="34">
        <v>0</v>
      </c>
      <c r="AP11" s="33">
        <f t="shared" si="11"/>
        <v>0</v>
      </c>
      <c r="AQ11" s="34">
        <v>0</v>
      </c>
      <c r="AR11" s="34">
        <v>0</v>
      </c>
      <c r="AS11" s="33">
        <f t="shared" si="12"/>
        <v>0</v>
      </c>
      <c r="AT11" s="34">
        <v>0</v>
      </c>
      <c r="AU11" s="34">
        <v>0</v>
      </c>
      <c r="AV11" s="33">
        <f t="shared" si="13"/>
        <v>0</v>
      </c>
      <c r="AW11" s="33">
        <f t="shared" si="14"/>
        <v>0</v>
      </c>
      <c r="AX11" s="33">
        <f t="shared" si="14"/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4">
        <v>0</v>
      </c>
      <c r="BF11" s="34">
        <v>0</v>
      </c>
      <c r="BG11" s="33">
        <f t="shared" si="15"/>
        <v>0</v>
      </c>
      <c r="BH11" s="34">
        <v>0</v>
      </c>
      <c r="BI11" s="34">
        <v>0</v>
      </c>
      <c r="BJ11" s="33">
        <f t="shared" si="16"/>
        <v>0</v>
      </c>
      <c r="BK11" s="34">
        <v>0</v>
      </c>
      <c r="BL11" s="34">
        <v>0</v>
      </c>
      <c r="BM11" s="33">
        <f t="shared" si="17"/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3">
        <f t="shared" si="18"/>
        <v>0</v>
      </c>
      <c r="BV11" s="34">
        <v>0</v>
      </c>
      <c r="BW11" s="34">
        <v>0</v>
      </c>
      <c r="BX11" s="33">
        <f t="shared" si="19"/>
        <v>0</v>
      </c>
      <c r="BY11" s="34">
        <v>0</v>
      </c>
      <c r="BZ11" s="34">
        <v>0</v>
      </c>
      <c r="CA11" s="33">
        <f t="shared" si="20"/>
        <v>0</v>
      </c>
      <c r="CB11" s="34">
        <v>0</v>
      </c>
      <c r="CC11" s="34">
        <v>0</v>
      </c>
      <c r="CD11" s="7">
        <f t="shared" si="21"/>
        <v>556</v>
      </c>
      <c r="CE11" s="8">
        <f t="shared" si="22"/>
        <v>436</v>
      </c>
      <c r="CF11" s="9">
        <f t="shared" si="23"/>
        <v>120</v>
      </c>
    </row>
    <row r="12" spans="1:84" s="10" customFormat="1" ht="47.25" x14ac:dyDescent="0.2">
      <c r="A12" s="6" t="s">
        <v>72</v>
      </c>
      <c r="B12" s="33">
        <f t="shared" si="0"/>
        <v>0</v>
      </c>
      <c r="C12" s="34">
        <v>0</v>
      </c>
      <c r="D12" s="34">
        <v>0</v>
      </c>
      <c r="E12" s="34">
        <v>0</v>
      </c>
      <c r="F12" s="34">
        <v>0</v>
      </c>
      <c r="G12" s="33">
        <f t="shared" si="1"/>
        <v>0</v>
      </c>
      <c r="H12" s="34">
        <v>0</v>
      </c>
      <c r="I12" s="34">
        <v>0</v>
      </c>
      <c r="J12" s="34">
        <v>0</v>
      </c>
      <c r="K12" s="34">
        <v>0</v>
      </c>
      <c r="L12" s="33">
        <f t="shared" si="2"/>
        <v>442</v>
      </c>
      <c r="M12" s="34">
        <v>0</v>
      </c>
      <c r="N12" s="34">
        <v>0</v>
      </c>
      <c r="O12" s="34">
        <v>0</v>
      </c>
      <c r="P12" s="34">
        <v>442</v>
      </c>
      <c r="Q12" s="33">
        <f t="shared" si="3"/>
        <v>0</v>
      </c>
      <c r="R12" s="34">
        <v>0</v>
      </c>
      <c r="S12" s="34">
        <v>0</v>
      </c>
      <c r="T12" s="33">
        <f t="shared" si="4"/>
        <v>0</v>
      </c>
      <c r="U12" s="34">
        <v>0</v>
      </c>
      <c r="V12" s="34">
        <v>0</v>
      </c>
      <c r="W12" s="33">
        <f t="shared" si="5"/>
        <v>0</v>
      </c>
      <c r="X12" s="34">
        <v>0</v>
      </c>
      <c r="Y12" s="34">
        <v>0</v>
      </c>
      <c r="Z12" s="33">
        <f t="shared" si="6"/>
        <v>0</v>
      </c>
      <c r="AA12" s="34">
        <v>0</v>
      </c>
      <c r="AB12" s="34">
        <v>0</v>
      </c>
      <c r="AC12" s="33">
        <f t="shared" si="7"/>
        <v>0</v>
      </c>
      <c r="AD12" s="34">
        <v>0</v>
      </c>
      <c r="AE12" s="34"/>
      <c r="AF12" s="34">
        <v>0</v>
      </c>
      <c r="AG12" s="33">
        <f t="shared" si="8"/>
        <v>0</v>
      </c>
      <c r="AH12" s="34">
        <v>0</v>
      </c>
      <c r="AI12" s="34">
        <v>0</v>
      </c>
      <c r="AJ12" s="33">
        <f t="shared" si="9"/>
        <v>0</v>
      </c>
      <c r="AK12" s="34">
        <v>0</v>
      </c>
      <c r="AL12" s="34">
        <v>0</v>
      </c>
      <c r="AM12" s="33">
        <f t="shared" si="10"/>
        <v>0</v>
      </c>
      <c r="AN12" s="34">
        <v>0</v>
      </c>
      <c r="AO12" s="34">
        <v>0</v>
      </c>
      <c r="AP12" s="33">
        <f t="shared" si="11"/>
        <v>0</v>
      </c>
      <c r="AQ12" s="34">
        <v>0</v>
      </c>
      <c r="AR12" s="34">
        <v>0</v>
      </c>
      <c r="AS12" s="33">
        <f t="shared" si="12"/>
        <v>0</v>
      </c>
      <c r="AT12" s="34">
        <v>0</v>
      </c>
      <c r="AU12" s="34">
        <v>0</v>
      </c>
      <c r="AV12" s="33">
        <f t="shared" si="13"/>
        <v>0</v>
      </c>
      <c r="AW12" s="33">
        <f t="shared" si="14"/>
        <v>0</v>
      </c>
      <c r="AX12" s="33">
        <f t="shared" si="14"/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4">
        <v>0</v>
      </c>
      <c r="BF12" s="34">
        <v>0</v>
      </c>
      <c r="BG12" s="33">
        <f t="shared" si="15"/>
        <v>0</v>
      </c>
      <c r="BH12" s="34">
        <v>0</v>
      </c>
      <c r="BI12" s="34">
        <v>0</v>
      </c>
      <c r="BJ12" s="33">
        <f t="shared" si="16"/>
        <v>0</v>
      </c>
      <c r="BK12" s="34">
        <v>0</v>
      </c>
      <c r="BL12" s="34">
        <v>0</v>
      </c>
      <c r="BM12" s="33">
        <f t="shared" si="17"/>
        <v>96</v>
      </c>
      <c r="BN12" s="34">
        <v>0</v>
      </c>
      <c r="BO12" s="34">
        <v>0</v>
      </c>
      <c r="BP12" s="34">
        <v>63</v>
      </c>
      <c r="BQ12" s="34">
        <v>33</v>
      </c>
      <c r="BR12" s="34">
        <v>0</v>
      </c>
      <c r="BS12" s="34">
        <v>0</v>
      </c>
      <c r="BT12" s="34">
        <v>0</v>
      </c>
      <c r="BU12" s="33">
        <f t="shared" si="18"/>
        <v>0</v>
      </c>
      <c r="BV12" s="34">
        <v>0</v>
      </c>
      <c r="BW12" s="34">
        <v>0</v>
      </c>
      <c r="BX12" s="33">
        <f t="shared" si="19"/>
        <v>0</v>
      </c>
      <c r="BY12" s="34">
        <v>0</v>
      </c>
      <c r="BZ12" s="34">
        <v>0</v>
      </c>
      <c r="CA12" s="33">
        <f t="shared" si="20"/>
        <v>0</v>
      </c>
      <c r="CB12" s="34">
        <v>0</v>
      </c>
      <c r="CC12" s="34">
        <v>0</v>
      </c>
      <c r="CD12" s="7">
        <f t="shared" si="21"/>
        <v>538</v>
      </c>
      <c r="CE12" s="8">
        <f t="shared" si="22"/>
        <v>538</v>
      </c>
      <c r="CF12" s="9">
        <f t="shared" si="23"/>
        <v>0</v>
      </c>
    </row>
    <row r="13" spans="1:84" ht="47.25" x14ac:dyDescent="0.2">
      <c r="A13" s="6" t="s">
        <v>73</v>
      </c>
      <c r="B13" s="33">
        <f t="shared" si="0"/>
        <v>0</v>
      </c>
      <c r="C13" s="34">
        <v>0</v>
      </c>
      <c r="D13" s="34">
        <v>0</v>
      </c>
      <c r="E13" s="34">
        <v>0</v>
      </c>
      <c r="F13" s="34">
        <v>0</v>
      </c>
      <c r="G13" s="33">
        <f t="shared" si="1"/>
        <v>52</v>
      </c>
      <c r="H13" s="34">
        <v>0</v>
      </c>
      <c r="I13" s="34">
        <v>0</v>
      </c>
      <c r="J13" s="34">
        <v>0</v>
      </c>
      <c r="K13" s="34">
        <v>52</v>
      </c>
      <c r="L13" s="33">
        <f t="shared" si="2"/>
        <v>497</v>
      </c>
      <c r="M13" s="34">
        <v>0</v>
      </c>
      <c r="N13" s="34">
        <v>0</v>
      </c>
      <c r="O13" s="34">
        <v>0</v>
      </c>
      <c r="P13" s="34">
        <v>497</v>
      </c>
      <c r="Q13" s="33">
        <f t="shared" si="3"/>
        <v>0</v>
      </c>
      <c r="R13" s="34">
        <v>0</v>
      </c>
      <c r="S13" s="34">
        <v>0</v>
      </c>
      <c r="T13" s="33">
        <f t="shared" si="4"/>
        <v>0</v>
      </c>
      <c r="U13" s="34">
        <v>0</v>
      </c>
      <c r="V13" s="34">
        <v>0</v>
      </c>
      <c r="W13" s="33">
        <f t="shared" si="5"/>
        <v>0</v>
      </c>
      <c r="X13" s="34">
        <v>0</v>
      </c>
      <c r="Y13" s="34">
        <v>0</v>
      </c>
      <c r="Z13" s="33">
        <f t="shared" si="6"/>
        <v>0</v>
      </c>
      <c r="AA13" s="34">
        <v>0</v>
      </c>
      <c r="AB13" s="34">
        <v>0</v>
      </c>
      <c r="AC13" s="33">
        <f t="shared" si="7"/>
        <v>0</v>
      </c>
      <c r="AD13" s="34">
        <v>0</v>
      </c>
      <c r="AE13" s="34"/>
      <c r="AF13" s="34">
        <v>0</v>
      </c>
      <c r="AG13" s="33">
        <f t="shared" si="8"/>
        <v>0</v>
      </c>
      <c r="AH13" s="34">
        <v>0</v>
      </c>
      <c r="AI13" s="34">
        <v>0</v>
      </c>
      <c r="AJ13" s="33">
        <f t="shared" si="9"/>
        <v>0</v>
      </c>
      <c r="AK13" s="34">
        <v>0</v>
      </c>
      <c r="AL13" s="34">
        <v>0</v>
      </c>
      <c r="AM13" s="33">
        <f t="shared" si="10"/>
        <v>0</v>
      </c>
      <c r="AN13" s="34">
        <v>0</v>
      </c>
      <c r="AO13" s="34">
        <v>0</v>
      </c>
      <c r="AP13" s="33">
        <f t="shared" si="11"/>
        <v>0</v>
      </c>
      <c r="AQ13" s="34">
        <v>0</v>
      </c>
      <c r="AR13" s="34">
        <v>0</v>
      </c>
      <c r="AS13" s="33">
        <f t="shared" si="12"/>
        <v>0</v>
      </c>
      <c r="AT13" s="34">
        <v>0</v>
      </c>
      <c r="AU13" s="34">
        <v>0</v>
      </c>
      <c r="AV13" s="33">
        <f t="shared" si="13"/>
        <v>0</v>
      </c>
      <c r="AW13" s="33">
        <f t="shared" si="14"/>
        <v>0</v>
      </c>
      <c r="AX13" s="33">
        <f t="shared" si="14"/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4">
        <v>0</v>
      </c>
      <c r="BF13" s="34">
        <v>0</v>
      </c>
      <c r="BG13" s="33">
        <f t="shared" si="15"/>
        <v>0</v>
      </c>
      <c r="BH13" s="34">
        <v>0</v>
      </c>
      <c r="BI13" s="34">
        <v>0</v>
      </c>
      <c r="BJ13" s="33">
        <f t="shared" si="16"/>
        <v>0</v>
      </c>
      <c r="BK13" s="34">
        <v>0</v>
      </c>
      <c r="BL13" s="34">
        <v>0</v>
      </c>
      <c r="BM13" s="33">
        <f t="shared" si="17"/>
        <v>30</v>
      </c>
      <c r="BN13" s="34">
        <v>30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3">
        <f t="shared" si="18"/>
        <v>0</v>
      </c>
      <c r="BV13" s="34">
        <v>0</v>
      </c>
      <c r="BW13" s="34">
        <v>0</v>
      </c>
      <c r="BX13" s="33">
        <f t="shared" si="19"/>
        <v>0</v>
      </c>
      <c r="BY13" s="34">
        <v>0</v>
      </c>
      <c r="BZ13" s="34">
        <v>0</v>
      </c>
      <c r="CA13" s="33">
        <f t="shared" si="20"/>
        <v>0</v>
      </c>
      <c r="CB13" s="34">
        <v>0</v>
      </c>
      <c r="CC13" s="34">
        <v>0</v>
      </c>
      <c r="CD13" s="7">
        <f t="shared" si="21"/>
        <v>579</v>
      </c>
      <c r="CE13" s="8">
        <f t="shared" si="22"/>
        <v>527</v>
      </c>
      <c r="CF13" s="9">
        <f t="shared" si="23"/>
        <v>52</v>
      </c>
    </row>
    <row r="14" spans="1:84" ht="47.25" x14ac:dyDescent="0.2">
      <c r="A14" s="6" t="s">
        <v>74</v>
      </c>
      <c r="B14" s="33">
        <f t="shared" si="0"/>
        <v>0</v>
      </c>
      <c r="C14" s="34"/>
      <c r="D14" s="34"/>
      <c r="E14" s="34"/>
      <c r="F14" s="34"/>
      <c r="G14" s="33">
        <f t="shared" si="1"/>
        <v>128</v>
      </c>
      <c r="H14" s="34">
        <v>0</v>
      </c>
      <c r="I14" s="34">
        <v>0</v>
      </c>
      <c r="J14" s="34">
        <v>0</v>
      </c>
      <c r="K14" s="34">
        <v>128</v>
      </c>
      <c r="L14" s="33">
        <f t="shared" si="2"/>
        <v>1288</v>
      </c>
      <c r="M14" s="34">
        <v>840</v>
      </c>
      <c r="N14" s="34">
        <v>0</v>
      </c>
      <c r="O14" s="34">
        <v>0</v>
      </c>
      <c r="P14" s="34">
        <v>448</v>
      </c>
      <c r="Q14" s="33">
        <f t="shared" si="3"/>
        <v>0</v>
      </c>
      <c r="R14" s="34">
        <v>0</v>
      </c>
      <c r="S14" s="34">
        <v>0</v>
      </c>
      <c r="T14" s="33">
        <f t="shared" si="4"/>
        <v>64</v>
      </c>
      <c r="U14" s="34">
        <v>64</v>
      </c>
      <c r="V14" s="34">
        <v>0</v>
      </c>
      <c r="W14" s="33">
        <f t="shared" si="5"/>
        <v>0</v>
      </c>
      <c r="X14" s="34">
        <v>0</v>
      </c>
      <c r="Y14" s="34">
        <v>0</v>
      </c>
      <c r="Z14" s="33">
        <f t="shared" si="6"/>
        <v>194</v>
      </c>
      <c r="AA14" s="34">
        <v>64</v>
      </c>
      <c r="AB14" s="34">
        <v>130</v>
      </c>
      <c r="AC14" s="33">
        <f t="shared" si="7"/>
        <v>0</v>
      </c>
      <c r="AD14" s="34">
        <v>0</v>
      </c>
      <c r="AE14" s="34"/>
      <c r="AF14" s="34">
        <v>0</v>
      </c>
      <c r="AG14" s="33">
        <f t="shared" si="8"/>
        <v>0</v>
      </c>
      <c r="AH14" s="34">
        <v>0</v>
      </c>
      <c r="AI14" s="34">
        <v>0</v>
      </c>
      <c r="AJ14" s="33">
        <f t="shared" si="9"/>
        <v>0</v>
      </c>
      <c r="AK14" s="34">
        <v>0</v>
      </c>
      <c r="AL14" s="34">
        <v>0</v>
      </c>
      <c r="AM14" s="33">
        <f t="shared" si="10"/>
        <v>0</v>
      </c>
      <c r="AN14" s="34">
        <v>0</v>
      </c>
      <c r="AO14" s="34">
        <v>0</v>
      </c>
      <c r="AP14" s="33">
        <f t="shared" si="11"/>
        <v>0</v>
      </c>
      <c r="AQ14" s="34">
        <v>0</v>
      </c>
      <c r="AR14" s="34">
        <v>0</v>
      </c>
      <c r="AS14" s="33">
        <f t="shared" si="12"/>
        <v>0</v>
      </c>
      <c r="AT14" s="34">
        <v>0</v>
      </c>
      <c r="AU14" s="34">
        <v>0</v>
      </c>
      <c r="AV14" s="33">
        <f t="shared" si="13"/>
        <v>1000</v>
      </c>
      <c r="AW14" s="33">
        <f t="shared" si="14"/>
        <v>1000</v>
      </c>
      <c r="AX14" s="33">
        <f t="shared" si="14"/>
        <v>0</v>
      </c>
      <c r="AY14" s="35"/>
      <c r="AZ14" s="35"/>
      <c r="BA14" s="35"/>
      <c r="BB14" s="35"/>
      <c r="BC14" s="35"/>
      <c r="BD14" s="35"/>
      <c r="BE14" s="34">
        <v>1000</v>
      </c>
      <c r="BF14" s="34"/>
      <c r="BG14" s="33">
        <f t="shared" si="15"/>
        <v>62</v>
      </c>
      <c r="BH14" s="34">
        <v>62</v>
      </c>
      <c r="BI14" s="34"/>
      <c r="BJ14" s="33">
        <f t="shared" si="16"/>
        <v>0</v>
      </c>
      <c r="BK14" s="34"/>
      <c r="BL14" s="34"/>
      <c r="BM14" s="33">
        <f t="shared" si="17"/>
        <v>606</v>
      </c>
      <c r="BN14" s="34">
        <v>216</v>
      </c>
      <c r="BO14" s="34">
        <v>0</v>
      </c>
      <c r="BP14" s="34">
        <v>0</v>
      </c>
      <c r="BQ14" s="34">
        <v>390</v>
      </c>
      <c r="BR14" s="34">
        <v>0</v>
      </c>
      <c r="BS14" s="34">
        <v>0</v>
      </c>
      <c r="BT14" s="34"/>
      <c r="BU14" s="33">
        <f t="shared" si="18"/>
        <v>63</v>
      </c>
      <c r="BV14" s="34">
        <v>63</v>
      </c>
      <c r="BW14" s="34"/>
      <c r="BX14" s="33">
        <f t="shared" si="19"/>
        <v>0</v>
      </c>
      <c r="BY14" s="34"/>
      <c r="BZ14" s="34"/>
      <c r="CA14" s="33">
        <f t="shared" si="20"/>
        <v>0</v>
      </c>
      <c r="CB14" s="34"/>
      <c r="CC14" s="34"/>
      <c r="CD14" s="7">
        <f t="shared" si="21"/>
        <v>3405</v>
      </c>
      <c r="CE14" s="8">
        <f t="shared" si="22"/>
        <v>3147</v>
      </c>
      <c r="CF14" s="9">
        <f t="shared" si="23"/>
        <v>258</v>
      </c>
    </row>
    <row r="15" spans="1:84" ht="47.25" x14ac:dyDescent="0.2">
      <c r="A15" s="6" t="s">
        <v>75</v>
      </c>
      <c r="B15" s="33">
        <f t="shared" si="0"/>
        <v>0</v>
      </c>
      <c r="C15" s="34">
        <v>0</v>
      </c>
      <c r="D15" s="34">
        <v>0</v>
      </c>
      <c r="E15" s="34">
        <v>0</v>
      </c>
      <c r="F15" s="34">
        <v>0</v>
      </c>
      <c r="G15" s="33">
        <f t="shared" si="1"/>
        <v>860</v>
      </c>
      <c r="H15" s="34">
        <v>0</v>
      </c>
      <c r="I15" s="34">
        <v>0</v>
      </c>
      <c r="J15" s="34">
        <v>0</v>
      </c>
      <c r="K15" s="34">
        <v>860</v>
      </c>
      <c r="L15" s="33">
        <f t="shared" si="2"/>
        <v>3366</v>
      </c>
      <c r="M15" s="34">
        <v>0</v>
      </c>
      <c r="N15" s="34">
        <v>0</v>
      </c>
      <c r="O15" s="34">
        <v>0</v>
      </c>
      <c r="P15" s="34">
        <v>3366</v>
      </c>
      <c r="Q15" s="33">
        <f t="shared" si="3"/>
        <v>0</v>
      </c>
      <c r="R15" s="34">
        <v>0</v>
      </c>
      <c r="S15" s="34">
        <v>0</v>
      </c>
      <c r="T15" s="33">
        <f t="shared" si="4"/>
        <v>64</v>
      </c>
      <c r="U15" s="34">
        <v>64</v>
      </c>
      <c r="V15" s="34">
        <v>0</v>
      </c>
      <c r="W15" s="33">
        <f t="shared" si="5"/>
        <v>0</v>
      </c>
      <c r="X15" s="34">
        <v>0</v>
      </c>
      <c r="Y15" s="34">
        <v>0</v>
      </c>
      <c r="Z15" s="33">
        <f t="shared" si="6"/>
        <v>330</v>
      </c>
      <c r="AA15" s="34">
        <v>330</v>
      </c>
      <c r="AB15" s="34">
        <v>0</v>
      </c>
      <c r="AC15" s="33">
        <f t="shared" si="7"/>
        <v>0</v>
      </c>
      <c r="AD15" s="34">
        <v>0</v>
      </c>
      <c r="AE15" s="34"/>
      <c r="AF15" s="34">
        <v>0</v>
      </c>
      <c r="AG15" s="33">
        <f t="shared" si="8"/>
        <v>0</v>
      </c>
      <c r="AH15" s="34">
        <v>0</v>
      </c>
      <c r="AI15" s="34">
        <v>0</v>
      </c>
      <c r="AJ15" s="33">
        <f t="shared" si="9"/>
        <v>0</v>
      </c>
      <c r="AK15" s="34">
        <v>0</v>
      </c>
      <c r="AL15" s="34">
        <v>0</v>
      </c>
      <c r="AM15" s="33">
        <f t="shared" si="10"/>
        <v>0</v>
      </c>
      <c r="AN15" s="34">
        <v>0</v>
      </c>
      <c r="AO15" s="34">
        <v>0</v>
      </c>
      <c r="AP15" s="33">
        <f t="shared" si="11"/>
        <v>200</v>
      </c>
      <c r="AQ15" s="34">
        <v>200</v>
      </c>
      <c r="AR15" s="34">
        <v>0</v>
      </c>
      <c r="AS15" s="33">
        <f t="shared" si="12"/>
        <v>0</v>
      </c>
      <c r="AT15" s="34">
        <v>0</v>
      </c>
      <c r="AU15" s="34">
        <v>0</v>
      </c>
      <c r="AV15" s="33">
        <f t="shared" si="13"/>
        <v>0</v>
      </c>
      <c r="AW15" s="33">
        <f t="shared" si="14"/>
        <v>0</v>
      </c>
      <c r="AX15" s="33">
        <f t="shared" si="14"/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4">
        <v>0</v>
      </c>
      <c r="BF15" s="34">
        <v>0</v>
      </c>
      <c r="BG15" s="33">
        <f t="shared" si="15"/>
        <v>0</v>
      </c>
      <c r="BH15" s="34">
        <v>0</v>
      </c>
      <c r="BI15" s="34">
        <v>0</v>
      </c>
      <c r="BJ15" s="33">
        <f t="shared" si="16"/>
        <v>0</v>
      </c>
      <c r="BK15" s="34">
        <v>0</v>
      </c>
      <c r="BL15" s="34">
        <v>0</v>
      </c>
      <c r="BM15" s="33">
        <f t="shared" si="17"/>
        <v>530</v>
      </c>
      <c r="BN15" s="34">
        <v>0</v>
      </c>
      <c r="BO15" s="34">
        <v>0</v>
      </c>
      <c r="BP15" s="34">
        <v>530</v>
      </c>
      <c r="BQ15" s="34">
        <v>0</v>
      </c>
      <c r="BR15" s="34">
        <v>0</v>
      </c>
      <c r="BS15" s="34">
        <v>0</v>
      </c>
      <c r="BT15" s="34">
        <v>0</v>
      </c>
      <c r="BU15" s="33">
        <f t="shared" si="18"/>
        <v>0</v>
      </c>
      <c r="BV15" s="34">
        <v>0</v>
      </c>
      <c r="BW15" s="34">
        <v>0</v>
      </c>
      <c r="BX15" s="33">
        <f t="shared" si="19"/>
        <v>0</v>
      </c>
      <c r="BY15" s="34">
        <v>0</v>
      </c>
      <c r="BZ15" s="34">
        <v>0</v>
      </c>
      <c r="CA15" s="33">
        <f t="shared" si="20"/>
        <v>0</v>
      </c>
      <c r="CB15" s="34">
        <v>0</v>
      </c>
      <c r="CC15" s="34">
        <v>0</v>
      </c>
      <c r="CD15" s="7">
        <f t="shared" si="21"/>
        <v>5350</v>
      </c>
      <c r="CE15" s="8">
        <f t="shared" si="22"/>
        <v>4490</v>
      </c>
      <c r="CF15" s="9">
        <f t="shared" si="23"/>
        <v>860</v>
      </c>
    </row>
    <row r="16" spans="1:84" ht="47.25" x14ac:dyDescent="0.2">
      <c r="A16" s="6" t="s">
        <v>76</v>
      </c>
      <c r="B16" s="33">
        <f t="shared" si="0"/>
        <v>0</v>
      </c>
      <c r="C16" s="34">
        <v>0</v>
      </c>
      <c r="D16" s="34">
        <v>0</v>
      </c>
      <c r="E16" s="34">
        <v>0</v>
      </c>
      <c r="F16" s="34">
        <v>0</v>
      </c>
      <c r="G16" s="33">
        <f t="shared" si="1"/>
        <v>301</v>
      </c>
      <c r="H16" s="34">
        <v>0</v>
      </c>
      <c r="I16" s="34">
        <v>0</v>
      </c>
      <c r="J16" s="34">
        <v>0</v>
      </c>
      <c r="K16" s="34">
        <v>301</v>
      </c>
      <c r="L16" s="33">
        <f t="shared" si="2"/>
        <v>2582</v>
      </c>
      <c r="M16" s="34">
        <v>0</v>
      </c>
      <c r="N16" s="34">
        <v>0</v>
      </c>
      <c r="O16" s="34">
        <v>0</v>
      </c>
      <c r="P16" s="34">
        <v>2582</v>
      </c>
      <c r="Q16" s="33">
        <f t="shared" si="3"/>
        <v>0</v>
      </c>
      <c r="R16" s="34">
        <v>0</v>
      </c>
      <c r="S16" s="34">
        <v>0</v>
      </c>
      <c r="T16" s="33">
        <f t="shared" si="4"/>
        <v>0</v>
      </c>
      <c r="U16" s="34">
        <v>0</v>
      </c>
      <c r="V16" s="34">
        <v>0</v>
      </c>
      <c r="W16" s="33">
        <f t="shared" si="5"/>
        <v>0</v>
      </c>
      <c r="X16" s="34">
        <v>0</v>
      </c>
      <c r="Y16" s="34">
        <v>0</v>
      </c>
      <c r="Z16" s="33">
        <f t="shared" si="6"/>
        <v>832</v>
      </c>
      <c r="AA16" s="34">
        <v>298</v>
      </c>
      <c r="AB16" s="34">
        <v>534</v>
      </c>
      <c r="AC16" s="33">
        <f t="shared" si="7"/>
        <v>0</v>
      </c>
      <c r="AD16" s="34">
        <v>0</v>
      </c>
      <c r="AE16" s="34"/>
      <c r="AF16" s="34">
        <v>0</v>
      </c>
      <c r="AG16" s="33">
        <f t="shared" si="8"/>
        <v>0</v>
      </c>
      <c r="AH16" s="34">
        <v>0</v>
      </c>
      <c r="AI16" s="34">
        <v>0</v>
      </c>
      <c r="AJ16" s="33">
        <f t="shared" si="9"/>
        <v>0</v>
      </c>
      <c r="AK16" s="34">
        <v>0</v>
      </c>
      <c r="AL16" s="34">
        <v>0</v>
      </c>
      <c r="AM16" s="33">
        <f t="shared" si="10"/>
        <v>0</v>
      </c>
      <c r="AN16" s="34">
        <v>0</v>
      </c>
      <c r="AO16" s="34">
        <v>0</v>
      </c>
      <c r="AP16" s="33">
        <f t="shared" si="11"/>
        <v>0</v>
      </c>
      <c r="AQ16" s="34">
        <v>0</v>
      </c>
      <c r="AR16" s="34">
        <v>0</v>
      </c>
      <c r="AS16" s="33">
        <f t="shared" si="12"/>
        <v>0</v>
      </c>
      <c r="AT16" s="34">
        <v>0</v>
      </c>
      <c r="AU16" s="34">
        <v>0</v>
      </c>
      <c r="AV16" s="33">
        <f t="shared" si="13"/>
        <v>300</v>
      </c>
      <c r="AW16" s="33">
        <f t="shared" si="14"/>
        <v>300</v>
      </c>
      <c r="AX16" s="33">
        <f t="shared" si="14"/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4">
        <v>300</v>
      </c>
      <c r="BF16" s="34">
        <v>0</v>
      </c>
      <c r="BG16" s="33">
        <f t="shared" si="15"/>
        <v>0</v>
      </c>
      <c r="BH16" s="34">
        <v>0</v>
      </c>
      <c r="BI16" s="34">
        <v>0</v>
      </c>
      <c r="BJ16" s="33">
        <f t="shared" si="16"/>
        <v>0</v>
      </c>
      <c r="BK16" s="34">
        <v>0</v>
      </c>
      <c r="BL16" s="34">
        <v>0</v>
      </c>
      <c r="BM16" s="33">
        <f t="shared" si="17"/>
        <v>546</v>
      </c>
      <c r="BN16" s="34">
        <v>266</v>
      </c>
      <c r="BO16" s="34">
        <v>0</v>
      </c>
      <c r="BP16" s="34">
        <v>280</v>
      </c>
      <c r="BQ16" s="34">
        <v>0</v>
      </c>
      <c r="BR16" s="34">
        <v>0</v>
      </c>
      <c r="BS16" s="34">
        <v>0</v>
      </c>
      <c r="BT16" s="34">
        <v>0</v>
      </c>
      <c r="BU16" s="33">
        <f t="shared" si="18"/>
        <v>0</v>
      </c>
      <c r="BV16" s="34">
        <v>0</v>
      </c>
      <c r="BW16" s="34">
        <v>0</v>
      </c>
      <c r="BX16" s="33">
        <f t="shared" si="19"/>
        <v>0</v>
      </c>
      <c r="BY16" s="34">
        <v>0</v>
      </c>
      <c r="BZ16" s="34">
        <v>0</v>
      </c>
      <c r="CA16" s="33">
        <f t="shared" si="20"/>
        <v>0</v>
      </c>
      <c r="CB16" s="34">
        <v>0</v>
      </c>
      <c r="CC16" s="34">
        <v>0</v>
      </c>
      <c r="CD16" s="7">
        <f t="shared" si="21"/>
        <v>4561</v>
      </c>
      <c r="CE16" s="8">
        <f t="shared" si="22"/>
        <v>3726</v>
      </c>
      <c r="CF16" s="9">
        <f t="shared" si="23"/>
        <v>835</v>
      </c>
    </row>
    <row r="17" spans="1:84" ht="34.5" customHeight="1" x14ac:dyDescent="0.2">
      <c r="A17" s="6" t="s">
        <v>77</v>
      </c>
      <c r="B17" s="33">
        <f t="shared" si="0"/>
        <v>0</v>
      </c>
      <c r="C17" s="34">
        <v>0</v>
      </c>
      <c r="D17" s="34">
        <v>0</v>
      </c>
      <c r="E17" s="34">
        <v>0</v>
      </c>
      <c r="F17" s="34">
        <v>0</v>
      </c>
      <c r="G17" s="33">
        <f t="shared" si="1"/>
        <v>0</v>
      </c>
      <c r="H17" s="34">
        <v>0</v>
      </c>
      <c r="I17" s="34">
        <v>0</v>
      </c>
      <c r="J17" s="34">
        <v>0</v>
      </c>
      <c r="K17" s="34">
        <v>0</v>
      </c>
      <c r="L17" s="33">
        <f t="shared" si="2"/>
        <v>498</v>
      </c>
      <c r="M17" s="34">
        <v>0</v>
      </c>
      <c r="N17" s="34">
        <v>0</v>
      </c>
      <c r="O17" s="34">
        <v>0</v>
      </c>
      <c r="P17" s="34">
        <v>498</v>
      </c>
      <c r="Q17" s="33">
        <f t="shared" si="3"/>
        <v>0</v>
      </c>
      <c r="R17" s="34">
        <v>0</v>
      </c>
      <c r="S17" s="34">
        <v>0</v>
      </c>
      <c r="T17" s="33">
        <f t="shared" si="4"/>
        <v>0</v>
      </c>
      <c r="U17" s="34">
        <v>0</v>
      </c>
      <c r="V17" s="34">
        <v>0</v>
      </c>
      <c r="W17" s="33">
        <f t="shared" si="5"/>
        <v>0</v>
      </c>
      <c r="X17" s="34">
        <v>0</v>
      </c>
      <c r="Y17" s="34">
        <v>0</v>
      </c>
      <c r="Z17" s="33">
        <f t="shared" si="6"/>
        <v>0</v>
      </c>
      <c r="AA17" s="34">
        <v>0</v>
      </c>
      <c r="AB17" s="34">
        <v>0</v>
      </c>
      <c r="AC17" s="33">
        <f t="shared" si="7"/>
        <v>0</v>
      </c>
      <c r="AD17" s="34">
        <v>0</v>
      </c>
      <c r="AE17" s="34"/>
      <c r="AF17" s="34">
        <v>0</v>
      </c>
      <c r="AG17" s="33">
        <f t="shared" si="8"/>
        <v>0</v>
      </c>
      <c r="AH17" s="34">
        <v>0</v>
      </c>
      <c r="AI17" s="34">
        <v>0</v>
      </c>
      <c r="AJ17" s="33">
        <f t="shared" si="9"/>
        <v>0</v>
      </c>
      <c r="AK17" s="34">
        <v>0</v>
      </c>
      <c r="AL17" s="34">
        <v>0</v>
      </c>
      <c r="AM17" s="33">
        <f t="shared" si="10"/>
        <v>0</v>
      </c>
      <c r="AN17" s="34">
        <v>0</v>
      </c>
      <c r="AO17" s="34">
        <v>0</v>
      </c>
      <c r="AP17" s="33">
        <f t="shared" si="11"/>
        <v>0</v>
      </c>
      <c r="AQ17" s="34">
        <v>0</v>
      </c>
      <c r="AR17" s="34">
        <v>0</v>
      </c>
      <c r="AS17" s="33">
        <f t="shared" si="12"/>
        <v>0</v>
      </c>
      <c r="AT17" s="34">
        <v>0</v>
      </c>
      <c r="AU17" s="34">
        <v>0</v>
      </c>
      <c r="AV17" s="33">
        <f t="shared" si="13"/>
        <v>0</v>
      </c>
      <c r="AW17" s="33">
        <f t="shared" si="14"/>
        <v>0</v>
      </c>
      <c r="AX17" s="33">
        <f t="shared" si="14"/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4">
        <v>0</v>
      </c>
      <c r="BF17" s="34">
        <v>0</v>
      </c>
      <c r="BG17" s="33">
        <f t="shared" si="15"/>
        <v>0</v>
      </c>
      <c r="BH17" s="34">
        <v>0</v>
      </c>
      <c r="BI17" s="34">
        <v>0</v>
      </c>
      <c r="BJ17" s="33">
        <f t="shared" si="16"/>
        <v>0</v>
      </c>
      <c r="BK17" s="34">
        <v>0</v>
      </c>
      <c r="BL17" s="34">
        <v>0</v>
      </c>
      <c r="BM17" s="33">
        <f t="shared" si="17"/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3">
        <f t="shared" si="18"/>
        <v>0</v>
      </c>
      <c r="BV17" s="34">
        <v>0</v>
      </c>
      <c r="BW17" s="34">
        <v>0</v>
      </c>
      <c r="BX17" s="33">
        <f t="shared" si="19"/>
        <v>0</v>
      </c>
      <c r="BY17" s="34">
        <v>0</v>
      </c>
      <c r="BZ17" s="34">
        <v>0</v>
      </c>
      <c r="CA17" s="33">
        <f t="shared" si="20"/>
        <v>0</v>
      </c>
      <c r="CB17" s="34">
        <v>0</v>
      </c>
      <c r="CC17" s="34">
        <v>0</v>
      </c>
      <c r="CD17" s="7">
        <f t="shared" si="21"/>
        <v>498</v>
      </c>
      <c r="CE17" s="8">
        <f t="shared" si="22"/>
        <v>498</v>
      </c>
      <c r="CF17" s="9">
        <f t="shared" si="23"/>
        <v>0</v>
      </c>
    </row>
    <row r="18" spans="1:84" ht="31.5" x14ac:dyDescent="0.2">
      <c r="A18" s="6" t="s">
        <v>78</v>
      </c>
      <c r="B18" s="33">
        <f t="shared" si="0"/>
        <v>0</v>
      </c>
      <c r="C18" s="34">
        <v>0</v>
      </c>
      <c r="D18" s="34">
        <v>0</v>
      </c>
      <c r="E18" s="34">
        <v>0</v>
      </c>
      <c r="F18" s="34">
        <v>0</v>
      </c>
      <c r="G18" s="33">
        <f t="shared" si="1"/>
        <v>355</v>
      </c>
      <c r="H18" s="34">
        <v>0</v>
      </c>
      <c r="I18" s="34">
        <v>0</v>
      </c>
      <c r="J18" s="34">
        <v>0</v>
      </c>
      <c r="K18" s="34">
        <v>355</v>
      </c>
      <c r="L18" s="33">
        <f t="shared" si="2"/>
        <v>3891</v>
      </c>
      <c r="M18" s="34">
        <v>0</v>
      </c>
      <c r="N18" s="34">
        <v>0</v>
      </c>
      <c r="O18" s="34">
        <v>0</v>
      </c>
      <c r="P18" s="34">
        <v>3891</v>
      </c>
      <c r="Q18" s="33">
        <f t="shared" si="3"/>
        <v>0</v>
      </c>
      <c r="R18" s="34">
        <v>0</v>
      </c>
      <c r="S18" s="34">
        <v>0</v>
      </c>
      <c r="T18" s="33">
        <f t="shared" si="4"/>
        <v>0</v>
      </c>
      <c r="U18" s="34">
        <v>0</v>
      </c>
      <c r="V18" s="34">
        <v>0</v>
      </c>
      <c r="W18" s="33">
        <f t="shared" si="5"/>
        <v>0</v>
      </c>
      <c r="X18" s="34">
        <v>0</v>
      </c>
      <c r="Y18" s="34">
        <v>0</v>
      </c>
      <c r="Z18" s="33">
        <f t="shared" si="6"/>
        <v>0</v>
      </c>
      <c r="AA18" s="34">
        <v>0</v>
      </c>
      <c r="AB18" s="34">
        <v>0</v>
      </c>
      <c r="AC18" s="33">
        <f t="shared" si="7"/>
        <v>0</v>
      </c>
      <c r="AD18" s="34">
        <v>0</v>
      </c>
      <c r="AE18" s="34"/>
      <c r="AF18" s="34">
        <v>0</v>
      </c>
      <c r="AG18" s="33">
        <f t="shared" si="8"/>
        <v>0</v>
      </c>
      <c r="AH18" s="34">
        <v>0</v>
      </c>
      <c r="AI18" s="34">
        <v>0</v>
      </c>
      <c r="AJ18" s="33">
        <f t="shared" si="9"/>
        <v>0</v>
      </c>
      <c r="AK18" s="34">
        <v>0</v>
      </c>
      <c r="AL18" s="34">
        <v>0</v>
      </c>
      <c r="AM18" s="33">
        <f t="shared" si="10"/>
        <v>0</v>
      </c>
      <c r="AN18" s="34">
        <v>0</v>
      </c>
      <c r="AO18" s="34">
        <v>0</v>
      </c>
      <c r="AP18" s="33">
        <f t="shared" si="11"/>
        <v>380</v>
      </c>
      <c r="AQ18" s="34">
        <v>380</v>
      </c>
      <c r="AR18" s="34"/>
      <c r="AS18" s="33">
        <f t="shared" si="12"/>
        <v>0</v>
      </c>
      <c r="AT18" s="34"/>
      <c r="AU18" s="34"/>
      <c r="AV18" s="33">
        <f t="shared" si="13"/>
        <v>300</v>
      </c>
      <c r="AW18" s="33">
        <f t="shared" si="14"/>
        <v>300</v>
      </c>
      <c r="AX18" s="33">
        <f t="shared" si="14"/>
        <v>0</v>
      </c>
      <c r="AY18" s="35"/>
      <c r="AZ18" s="35"/>
      <c r="BA18" s="35"/>
      <c r="BB18" s="35"/>
      <c r="BC18" s="35"/>
      <c r="BD18" s="35"/>
      <c r="BE18" s="34">
        <v>300</v>
      </c>
      <c r="BF18" s="34"/>
      <c r="BG18" s="33">
        <f t="shared" si="15"/>
        <v>0</v>
      </c>
      <c r="BH18" s="34"/>
      <c r="BI18" s="34"/>
      <c r="BJ18" s="33">
        <f t="shared" si="16"/>
        <v>0</v>
      </c>
      <c r="BK18" s="34"/>
      <c r="BL18" s="34"/>
      <c r="BM18" s="33">
        <f t="shared" si="17"/>
        <v>307</v>
      </c>
      <c r="BN18" s="34">
        <v>125</v>
      </c>
      <c r="BO18" s="34">
        <v>0</v>
      </c>
      <c r="BP18" s="34">
        <v>91</v>
      </c>
      <c r="BQ18" s="34">
        <v>91</v>
      </c>
      <c r="BR18" s="34">
        <v>0</v>
      </c>
      <c r="BS18" s="34">
        <v>0</v>
      </c>
      <c r="BT18" s="34">
        <v>0</v>
      </c>
      <c r="BU18" s="33">
        <f t="shared" si="18"/>
        <v>0</v>
      </c>
      <c r="BV18" s="34">
        <v>0</v>
      </c>
      <c r="BW18" s="34">
        <v>0</v>
      </c>
      <c r="BX18" s="33">
        <f t="shared" si="19"/>
        <v>0</v>
      </c>
      <c r="BY18" s="34">
        <v>0</v>
      </c>
      <c r="BZ18" s="34">
        <v>0</v>
      </c>
      <c r="CA18" s="33">
        <f t="shared" si="20"/>
        <v>0</v>
      </c>
      <c r="CB18" s="34">
        <v>0</v>
      </c>
      <c r="CC18" s="34">
        <v>0</v>
      </c>
      <c r="CD18" s="7">
        <f t="shared" si="21"/>
        <v>5233</v>
      </c>
      <c r="CE18" s="8">
        <f t="shared" si="22"/>
        <v>4878</v>
      </c>
      <c r="CF18" s="9">
        <f t="shared" si="23"/>
        <v>355</v>
      </c>
    </row>
    <row r="19" spans="1:84" ht="47.25" x14ac:dyDescent="0.2">
      <c r="A19" s="6" t="s">
        <v>79</v>
      </c>
      <c r="B19" s="33">
        <f t="shared" si="0"/>
        <v>0</v>
      </c>
      <c r="C19" s="34">
        <v>0</v>
      </c>
      <c r="D19" s="34">
        <v>0</v>
      </c>
      <c r="E19" s="34">
        <v>0</v>
      </c>
      <c r="F19" s="34">
        <v>0</v>
      </c>
      <c r="G19" s="33">
        <f t="shared" si="1"/>
        <v>92</v>
      </c>
      <c r="H19" s="34">
        <v>0</v>
      </c>
      <c r="I19" s="34">
        <v>0</v>
      </c>
      <c r="J19" s="34">
        <v>0</v>
      </c>
      <c r="K19" s="34">
        <v>92</v>
      </c>
      <c r="L19" s="33">
        <f t="shared" si="2"/>
        <v>317</v>
      </c>
      <c r="M19" s="34">
        <v>0</v>
      </c>
      <c r="N19" s="34">
        <v>0</v>
      </c>
      <c r="O19" s="34">
        <v>0</v>
      </c>
      <c r="P19" s="34">
        <v>317</v>
      </c>
      <c r="Q19" s="33">
        <f t="shared" si="3"/>
        <v>0</v>
      </c>
      <c r="R19" s="34">
        <v>0</v>
      </c>
      <c r="S19" s="34">
        <v>0</v>
      </c>
      <c r="T19" s="33">
        <f t="shared" si="4"/>
        <v>0</v>
      </c>
      <c r="U19" s="34">
        <v>0</v>
      </c>
      <c r="V19" s="34">
        <v>0</v>
      </c>
      <c r="W19" s="33">
        <f t="shared" si="5"/>
        <v>0</v>
      </c>
      <c r="X19" s="34">
        <v>0</v>
      </c>
      <c r="Y19" s="34">
        <v>0</v>
      </c>
      <c r="Z19" s="33">
        <f t="shared" si="6"/>
        <v>55</v>
      </c>
      <c r="AA19" s="34">
        <v>55</v>
      </c>
      <c r="AB19" s="34">
        <v>0</v>
      </c>
      <c r="AC19" s="33">
        <f t="shared" si="7"/>
        <v>0</v>
      </c>
      <c r="AD19" s="34">
        <v>0</v>
      </c>
      <c r="AE19" s="34"/>
      <c r="AF19" s="34">
        <v>0</v>
      </c>
      <c r="AG19" s="33">
        <f t="shared" si="8"/>
        <v>0</v>
      </c>
      <c r="AH19" s="34">
        <v>0</v>
      </c>
      <c r="AI19" s="34">
        <v>0</v>
      </c>
      <c r="AJ19" s="33">
        <f t="shared" si="9"/>
        <v>0</v>
      </c>
      <c r="AK19" s="34">
        <v>0</v>
      </c>
      <c r="AL19" s="34">
        <v>0</v>
      </c>
      <c r="AM19" s="33">
        <f t="shared" si="10"/>
        <v>0</v>
      </c>
      <c r="AN19" s="34">
        <v>0</v>
      </c>
      <c r="AO19" s="34">
        <v>0</v>
      </c>
      <c r="AP19" s="33">
        <f t="shared" si="11"/>
        <v>150</v>
      </c>
      <c r="AQ19" s="34">
        <v>150</v>
      </c>
      <c r="AR19" s="34">
        <v>0</v>
      </c>
      <c r="AS19" s="33">
        <f t="shared" si="12"/>
        <v>0</v>
      </c>
      <c r="AT19" s="34">
        <v>0</v>
      </c>
      <c r="AU19" s="34">
        <v>0</v>
      </c>
      <c r="AV19" s="33">
        <f t="shared" si="13"/>
        <v>0</v>
      </c>
      <c r="AW19" s="33">
        <f t="shared" si="14"/>
        <v>0</v>
      </c>
      <c r="AX19" s="33">
        <f t="shared" si="14"/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4">
        <v>0</v>
      </c>
      <c r="BF19" s="34">
        <v>0</v>
      </c>
      <c r="BG19" s="33">
        <f t="shared" si="15"/>
        <v>0</v>
      </c>
      <c r="BH19" s="34">
        <v>0</v>
      </c>
      <c r="BI19" s="34">
        <v>0</v>
      </c>
      <c r="BJ19" s="33">
        <f t="shared" si="16"/>
        <v>0</v>
      </c>
      <c r="BK19" s="34">
        <v>0</v>
      </c>
      <c r="BL19" s="34">
        <v>0</v>
      </c>
      <c r="BM19" s="33">
        <f t="shared" si="17"/>
        <v>70</v>
      </c>
      <c r="BN19" s="34">
        <v>35</v>
      </c>
      <c r="BO19" s="34">
        <v>0</v>
      </c>
      <c r="BP19" s="34">
        <v>35</v>
      </c>
      <c r="BQ19" s="34">
        <v>0</v>
      </c>
      <c r="BR19" s="34">
        <v>0</v>
      </c>
      <c r="BS19" s="34">
        <v>0</v>
      </c>
      <c r="BT19" s="34">
        <v>0</v>
      </c>
      <c r="BU19" s="33">
        <f t="shared" si="18"/>
        <v>0</v>
      </c>
      <c r="BV19" s="34">
        <v>0</v>
      </c>
      <c r="BW19" s="34">
        <v>0</v>
      </c>
      <c r="BX19" s="33">
        <f t="shared" si="19"/>
        <v>0</v>
      </c>
      <c r="BY19" s="34">
        <v>0</v>
      </c>
      <c r="BZ19" s="34">
        <v>0</v>
      </c>
      <c r="CA19" s="33">
        <f t="shared" si="20"/>
        <v>0</v>
      </c>
      <c r="CB19" s="34">
        <v>0</v>
      </c>
      <c r="CC19" s="34">
        <v>0</v>
      </c>
      <c r="CD19" s="7">
        <f t="shared" si="21"/>
        <v>684</v>
      </c>
      <c r="CE19" s="8">
        <f t="shared" si="22"/>
        <v>592</v>
      </c>
      <c r="CF19" s="9">
        <f t="shared" si="23"/>
        <v>92</v>
      </c>
    </row>
    <row r="20" spans="1:84" ht="47.25" x14ac:dyDescent="0.2">
      <c r="A20" s="6" t="s">
        <v>80</v>
      </c>
      <c r="B20" s="33">
        <f t="shared" si="0"/>
        <v>0</v>
      </c>
      <c r="C20" s="34">
        <v>0</v>
      </c>
      <c r="D20" s="34">
        <v>0</v>
      </c>
      <c r="E20" s="34">
        <v>0</v>
      </c>
      <c r="F20" s="34">
        <v>0</v>
      </c>
      <c r="G20" s="33">
        <f t="shared" si="1"/>
        <v>266</v>
      </c>
      <c r="H20" s="34">
        <v>0</v>
      </c>
      <c r="I20" s="34">
        <v>0</v>
      </c>
      <c r="J20" s="34">
        <v>0</v>
      </c>
      <c r="K20" s="34">
        <v>266</v>
      </c>
      <c r="L20" s="33">
        <f t="shared" si="2"/>
        <v>353</v>
      </c>
      <c r="M20" s="34">
        <v>0</v>
      </c>
      <c r="N20" s="34">
        <v>0</v>
      </c>
      <c r="O20" s="34">
        <v>0</v>
      </c>
      <c r="P20" s="34">
        <v>353</v>
      </c>
      <c r="Q20" s="33">
        <f t="shared" si="3"/>
        <v>0</v>
      </c>
      <c r="R20" s="34"/>
      <c r="S20" s="34"/>
      <c r="T20" s="33">
        <f t="shared" si="4"/>
        <v>0</v>
      </c>
      <c r="U20" s="34"/>
      <c r="V20" s="34"/>
      <c r="W20" s="33">
        <f t="shared" si="5"/>
        <v>0</v>
      </c>
      <c r="X20" s="34"/>
      <c r="Y20" s="34"/>
      <c r="Z20" s="33">
        <f t="shared" si="6"/>
        <v>0</v>
      </c>
      <c r="AA20" s="34"/>
      <c r="AB20" s="34"/>
      <c r="AC20" s="33">
        <f t="shared" si="7"/>
        <v>0</v>
      </c>
      <c r="AD20" s="34"/>
      <c r="AE20" s="34"/>
      <c r="AF20" s="34"/>
      <c r="AG20" s="33">
        <f t="shared" si="8"/>
        <v>0</v>
      </c>
      <c r="AH20" s="34"/>
      <c r="AI20" s="34"/>
      <c r="AJ20" s="33">
        <f t="shared" si="9"/>
        <v>0</v>
      </c>
      <c r="AK20" s="34"/>
      <c r="AL20" s="34"/>
      <c r="AM20" s="33">
        <f t="shared" si="10"/>
        <v>0</v>
      </c>
      <c r="AN20" s="34"/>
      <c r="AO20" s="34"/>
      <c r="AP20" s="33">
        <f t="shared" si="11"/>
        <v>0</v>
      </c>
      <c r="AQ20" s="34"/>
      <c r="AR20" s="34"/>
      <c r="AS20" s="33">
        <f t="shared" si="12"/>
        <v>0</v>
      </c>
      <c r="AT20" s="34"/>
      <c r="AU20" s="34">
        <v>0</v>
      </c>
      <c r="AV20" s="33">
        <f t="shared" si="13"/>
        <v>0</v>
      </c>
      <c r="AW20" s="33">
        <f t="shared" si="14"/>
        <v>0</v>
      </c>
      <c r="AX20" s="33">
        <f t="shared" si="14"/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4">
        <v>0</v>
      </c>
      <c r="BF20" s="34">
        <v>0</v>
      </c>
      <c r="BG20" s="33">
        <f t="shared" si="15"/>
        <v>0</v>
      </c>
      <c r="BH20" s="34">
        <v>0</v>
      </c>
      <c r="BI20" s="34">
        <v>0</v>
      </c>
      <c r="BJ20" s="33">
        <f t="shared" si="16"/>
        <v>0</v>
      </c>
      <c r="BK20" s="34">
        <v>0</v>
      </c>
      <c r="BL20" s="34">
        <v>0</v>
      </c>
      <c r="BM20" s="33">
        <f t="shared" si="17"/>
        <v>237</v>
      </c>
      <c r="BN20" s="34">
        <v>137</v>
      </c>
      <c r="BO20" s="34">
        <v>0</v>
      </c>
      <c r="BP20" s="34">
        <v>100</v>
      </c>
      <c r="BQ20" s="34">
        <v>0</v>
      </c>
      <c r="BR20" s="34">
        <v>0</v>
      </c>
      <c r="BS20" s="34">
        <v>0</v>
      </c>
      <c r="BT20" s="34">
        <v>0</v>
      </c>
      <c r="BU20" s="33">
        <f t="shared" si="18"/>
        <v>0</v>
      </c>
      <c r="BV20" s="34">
        <v>0</v>
      </c>
      <c r="BW20" s="34">
        <v>0</v>
      </c>
      <c r="BX20" s="33">
        <f t="shared" si="19"/>
        <v>0</v>
      </c>
      <c r="BY20" s="34">
        <v>0</v>
      </c>
      <c r="BZ20" s="34">
        <v>0</v>
      </c>
      <c r="CA20" s="33">
        <f t="shared" si="20"/>
        <v>0</v>
      </c>
      <c r="CB20" s="34">
        <v>0</v>
      </c>
      <c r="CC20" s="34">
        <v>0</v>
      </c>
      <c r="CD20" s="7">
        <f t="shared" si="21"/>
        <v>856</v>
      </c>
      <c r="CE20" s="8">
        <f t="shared" si="22"/>
        <v>590</v>
      </c>
      <c r="CF20" s="9">
        <f t="shared" si="23"/>
        <v>266</v>
      </c>
    </row>
    <row r="21" spans="1:84" ht="47.25" x14ac:dyDescent="0.2">
      <c r="A21" s="6" t="s">
        <v>81</v>
      </c>
      <c r="B21" s="33">
        <f t="shared" si="0"/>
        <v>0</v>
      </c>
      <c r="C21" s="34">
        <v>0</v>
      </c>
      <c r="D21" s="34">
        <v>0</v>
      </c>
      <c r="E21" s="34">
        <v>0</v>
      </c>
      <c r="F21" s="34">
        <v>0</v>
      </c>
      <c r="G21" s="33">
        <f t="shared" si="1"/>
        <v>0</v>
      </c>
      <c r="H21" s="34">
        <v>0</v>
      </c>
      <c r="I21" s="34">
        <v>0</v>
      </c>
      <c r="J21" s="34">
        <v>0</v>
      </c>
      <c r="K21" s="34">
        <v>0</v>
      </c>
      <c r="L21" s="33">
        <f t="shared" si="2"/>
        <v>241</v>
      </c>
      <c r="M21" s="34">
        <v>0</v>
      </c>
      <c r="N21" s="34">
        <v>0</v>
      </c>
      <c r="O21" s="34">
        <v>0</v>
      </c>
      <c r="P21" s="34">
        <v>241</v>
      </c>
      <c r="Q21" s="33">
        <f t="shared" si="3"/>
        <v>0</v>
      </c>
      <c r="R21" s="34">
        <v>0</v>
      </c>
      <c r="S21" s="34">
        <v>0</v>
      </c>
      <c r="T21" s="33">
        <f t="shared" si="4"/>
        <v>0</v>
      </c>
      <c r="U21" s="34">
        <v>0</v>
      </c>
      <c r="V21" s="34">
        <v>0</v>
      </c>
      <c r="W21" s="33">
        <f t="shared" si="5"/>
        <v>0</v>
      </c>
      <c r="X21" s="34">
        <v>0</v>
      </c>
      <c r="Y21" s="34">
        <v>0</v>
      </c>
      <c r="Z21" s="33">
        <f t="shared" si="6"/>
        <v>0</v>
      </c>
      <c r="AA21" s="34">
        <v>0</v>
      </c>
      <c r="AB21" s="34">
        <v>0</v>
      </c>
      <c r="AC21" s="33">
        <f t="shared" si="7"/>
        <v>0</v>
      </c>
      <c r="AD21" s="34">
        <v>0</v>
      </c>
      <c r="AE21" s="34"/>
      <c r="AF21" s="34">
        <v>0</v>
      </c>
      <c r="AG21" s="33">
        <f t="shared" si="8"/>
        <v>0</v>
      </c>
      <c r="AH21" s="34">
        <v>0</v>
      </c>
      <c r="AI21" s="34">
        <v>0</v>
      </c>
      <c r="AJ21" s="33">
        <f t="shared" si="9"/>
        <v>0</v>
      </c>
      <c r="AK21" s="34">
        <v>0</v>
      </c>
      <c r="AL21" s="34">
        <v>0</v>
      </c>
      <c r="AM21" s="33">
        <f t="shared" si="10"/>
        <v>0</v>
      </c>
      <c r="AN21" s="34">
        <v>0</v>
      </c>
      <c r="AO21" s="34">
        <v>0</v>
      </c>
      <c r="AP21" s="33">
        <f t="shared" si="11"/>
        <v>34</v>
      </c>
      <c r="AQ21" s="34">
        <v>34</v>
      </c>
      <c r="AR21" s="34">
        <v>0</v>
      </c>
      <c r="AS21" s="33">
        <f t="shared" si="12"/>
        <v>0</v>
      </c>
      <c r="AT21" s="34">
        <v>0</v>
      </c>
      <c r="AU21" s="34">
        <v>0</v>
      </c>
      <c r="AV21" s="33">
        <f t="shared" si="13"/>
        <v>0</v>
      </c>
      <c r="AW21" s="33">
        <f t="shared" si="14"/>
        <v>0</v>
      </c>
      <c r="AX21" s="33">
        <f t="shared" si="14"/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4">
        <v>0</v>
      </c>
      <c r="BF21" s="34">
        <v>0</v>
      </c>
      <c r="BG21" s="33">
        <f t="shared" si="15"/>
        <v>0</v>
      </c>
      <c r="BH21" s="34">
        <v>0</v>
      </c>
      <c r="BI21" s="34">
        <v>0</v>
      </c>
      <c r="BJ21" s="33">
        <f t="shared" si="16"/>
        <v>0</v>
      </c>
      <c r="BK21" s="34">
        <v>0</v>
      </c>
      <c r="BL21" s="34">
        <v>0</v>
      </c>
      <c r="BM21" s="33">
        <f t="shared" si="17"/>
        <v>175</v>
      </c>
      <c r="BN21" s="34">
        <v>145</v>
      </c>
      <c r="BO21" s="34">
        <v>0</v>
      </c>
      <c r="BP21" s="34">
        <v>30</v>
      </c>
      <c r="BQ21" s="34">
        <v>0</v>
      </c>
      <c r="BR21" s="34">
        <v>0</v>
      </c>
      <c r="BS21" s="34">
        <v>0</v>
      </c>
      <c r="BT21" s="34">
        <v>0</v>
      </c>
      <c r="BU21" s="33">
        <f t="shared" si="18"/>
        <v>0</v>
      </c>
      <c r="BV21" s="34">
        <v>0</v>
      </c>
      <c r="BW21" s="34">
        <v>0</v>
      </c>
      <c r="BX21" s="33">
        <f t="shared" si="19"/>
        <v>0</v>
      </c>
      <c r="BY21" s="34">
        <v>0</v>
      </c>
      <c r="BZ21" s="34">
        <v>0</v>
      </c>
      <c r="CA21" s="33">
        <f t="shared" si="20"/>
        <v>0</v>
      </c>
      <c r="CB21" s="34">
        <v>0</v>
      </c>
      <c r="CC21" s="34">
        <v>0</v>
      </c>
      <c r="CD21" s="7">
        <f t="shared" si="21"/>
        <v>450</v>
      </c>
      <c r="CE21" s="8">
        <f t="shared" si="22"/>
        <v>450</v>
      </c>
      <c r="CF21" s="9">
        <f t="shared" si="23"/>
        <v>0</v>
      </c>
    </row>
    <row r="22" spans="1:84" ht="47.25" x14ac:dyDescent="0.2">
      <c r="A22" s="6" t="s">
        <v>82</v>
      </c>
      <c r="B22" s="33">
        <f t="shared" si="0"/>
        <v>0</v>
      </c>
      <c r="C22" s="34">
        <v>0</v>
      </c>
      <c r="D22" s="34">
        <v>0</v>
      </c>
      <c r="E22" s="34">
        <v>0</v>
      </c>
      <c r="F22" s="34">
        <v>0</v>
      </c>
      <c r="G22" s="33">
        <f t="shared" si="1"/>
        <v>108</v>
      </c>
      <c r="H22" s="34">
        <v>0</v>
      </c>
      <c r="I22" s="34">
        <v>0</v>
      </c>
      <c r="J22" s="34">
        <v>0</v>
      </c>
      <c r="K22" s="34">
        <v>108</v>
      </c>
      <c r="L22" s="33">
        <f t="shared" si="2"/>
        <v>472</v>
      </c>
      <c r="M22" s="34">
        <v>0</v>
      </c>
      <c r="N22" s="34">
        <v>0</v>
      </c>
      <c r="O22" s="34">
        <v>0</v>
      </c>
      <c r="P22" s="34">
        <v>472</v>
      </c>
      <c r="Q22" s="33">
        <f t="shared" si="3"/>
        <v>0</v>
      </c>
      <c r="R22" s="34">
        <v>0</v>
      </c>
      <c r="S22" s="34">
        <v>0</v>
      </c>
      <c r="T22" s="33">
        <f t="shared" si="4"/>
        <v>0</v>
      </c>
      <c r="U22" s="34">
        <v>0</v>
      </c>
      <c r="V22" s="34">
        <v>0</v>
      </c>
      <c r="W22" s="33">
        <f t="shared" si="5"/>
        <v>0</v>
      </c>
      <c r="X22" s="34">
        <v>0</v>
      </c>
      <c r="Y22" s="34">
        <v>0</v>
      </c>
      <c r="Z22" s="33">
        <f t="shared" si="6"/>
        <v>0</v>
      </c>
      <c r="AA22" s="34">
        <v>0</v>
      </c>
      <c r="AB22" s="34">
        <v>0</v>
      </c>
      <c r="AC22" s="33">
        <f t="shared" si="7"/>
        <v>0</v>
      </c>
      <c r="AD22" s="34">
        <v>0</v>
      </c>
      <c r="AE22" s="34"/>
      <c r="AF22" s="34">
        <v>0</v>
      </c>
      <c r="AG22" s="33">
        <f t="shared" si="8"/>
        <v>0</v>
      </c>
      <c r="AH22" s="34">
        <v>0</v>
      </c>
      <c r="AI22" s="34">
        <v>0</v>
      </c>
      <c r="AJ22" s="33">
        <f t="shared" si="9"/>
        <v>0</v>
      </c>
      <c r="AK22" s="34">
        <v>0</v>
      </c>
      <c r="AL22" s="34">
        <v>0</v>
      </c>
      <c r="AM22" s="33">
        <f t="shared" si="10"/>
        <v>0</v>
      </c>
      <c r="AN22" s="34">
        <v>0</v>
      </c>
      <c r="AO22" s="34">
        <v>0</v>
      </c>
      <c r="AP22" s="33">
        <f t="shared" si="11"/>
        <v>0</v>
      </c>
      <c r="AQ22" s="34">
        <v>0</v>
      </c>
      <c r="AR22" s="34">
        <v>0</v>
      </c>
      <c r="AS22" s="33">
        <f t="shared" si="12"/>
        <v>0</v>
      </c>
      <c r="AT22" s="34">
        <v>0</v>
      </c>
      <c r="AU22" s="34">
        <v>0</v>
      </c>
      <c r="AV22" s="33">
        <f t="shared" si="13"/>
        <v>0</v>
      </c>
      <c r="AW22" s="33">
        <f t="shared" si="14"/>
        <v>0</v>
      </c>
      <c r="AX22" s="33">
        <f t="shared" si="14"/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4">
        <v>0</v>
      </c>
      <c r="BF22" s="34">
        <v>0</v>
      </c>
      <c r="BG22" s="33">
        <f t="shared" si="15"/>
        <v>0</v>
      </c>
      <c r="BH22" s="34">
        <v>0</v>
      </c>
      <c r="BI22" s="34">
        <v>0</v>
      </c>
      <c r="BJ22" s="33">
        <f t="shared" si="16"/>
        <v>0</v>
      </c>
      <c r="BK22" s="34">
        <v>0</v>
      </c>
      <c r="BL22" s="34">
        <v>0</v>
      </c>
      <c r="BM22" s="33">
        <f t="shared" si="17"/>
        <v>148</v>
      </c>
      <c r="BN22" s="34">
        <v>73</v>
      </c>
      <c r="BO22" s="34">
        <v>0</v>
      </c>
      <c r="BP22" s="34">
        <v>0</v>
      </c>
      <c r="BQ22" s="34">
        <v>75</v>
      </c>
      <c r="BR22" s="34">
        <v>0</v>
      </c>
      <c r="BS22" s="34">
        <v>0</v>
      </c>
      <c r="BT22" s="34">
        <v>0</v>
      </c>
      <c r="BU22" s="33">
        <f t="shared" si="18"/>
        <v>0</v>
      </c>
      <c r="BV22" s="34">
        <v>0</v>
      </c>
      <c r="BW22" s="34">
        <v>0</v>
      </c>
      <c r="BX22" s="33">
        <f t="shared" si="19"/>
        <v>0</v>
      </c>
      <c r="BY22" s="34">
        <v>0</v>
      </c>
      <c r="BZ22" s="34">
        <v>0</v>
      </c>
      <c r="CA22" s="33">
        <f t="shared" si="20"/>
        <v>0</v>
      </c>
      <c r="CB22" s="34">
        <v>0</v>
      </c>
      <c r="CC22" s="34">
        <v>0</v>
      </c>
      <c r="CD22" s="7">
        <f t="shared" si="21"/>
        <v>728</v>
      </c>
      <c r="CE22" s="8">
        <f t="shared" si="22"/>
        <v>620</v>
      </c>
      <c r="CF22" s="9">
        <f t="shared" si="23"/>
        <v>108</v>
      </c>
    </row>
    <row r="23" spans="1:84" ht="36" customHeight="1" x14ac:dyDescent="0.2">
      <c r="A23" s="6" t="s">
        <v>83</v>
      </c>
      <c r="B23" s="33">
        <f t="shared" si="0"/>
        <v>0</v>
      </c>
      <c r="C23" s="34">
        <v>0</v>
      </c>
      <c r="D23" s="34">
        <v>0</v>
      </c>
      <c r="E23" s="34">
        <v>0</v>
      </c>
      <c r="F23" s="34">
        <v>0</v>
      </c>
      <c r="G23" s="33">
        <f t="shared" si="1"/>
        <v>53</v>
      </c>
      <c r="H23" s="34">
        <v>0</v>
      </c>
      <c r="I23" s="34">
        <v>0</v>
      </c>
      <c r="J23" s="34">
        <v>0</v>
      </c>
      <c r="K23" s="34">
        <v>53</v>
      </c>
      <c r="L23" s="33">
        <f t="shared" si="2"/>
        <v>1224</v>
      </c>
      <c r="M23" s="34">
        <v>0</v>
      </c>
      <c r="N23" s="34">
        <v>0</v>
      </c>
      <c r="O23" s="34">
        <v>0</v>
      </c>
      <c r="P23" s="34">
        <v>1224</v>
      </c>
      <c r="Q23" s="33">
        <f t="shared" si="3"/>
        <v>0</v>
      </c>
      <c r="R23" s="34">
        <v>0</v>
      </c>
      <c r="S23" s="34">
        <v>0</v>
      </c>
      <c r="T23" s="33">
        <f t="shared" si="4"/>
        <v>0</v>
      </c>
      <c r="U23" s="34">
        <v>0</v>
      </c>
      <c r="V23" s="34">
        <v>0</v>
      </c>
      <c r="W23" s="33">
        <f t="shared" si="5"/>
        <v>0</v>
      </c>
      <c r="X23" s="34">
        <v>0</v>
      </c>
      <c r="Y23" s="34">
        <v>0</v>
      </c>
      <c r="Z23" s="33">
        <f t="shared" si="6"/>
        <v>0</v>
      </c>
      <c r="AA23" s="34">
        <v>0</v>
      </c>
      <c r="AB23" s="34">
        <v>0</v>
      </c>
      <c r="AC23" s="33">
        <f t="shared" si="7"/>
        <v>0</v>
      </c>
      <c r="AD23" s="34">
        <v>0</v>
      </c>
      <c r="AE23" s="34"/>
      <c r="AF23" s="34">
        <v>0</v>
      </c>
      <c r="AG23" s="33">
        <f t="shared" si="8"/>
        <v>0</v>
      </c>
      <c r="AH23" s="34">
        <v>0</v>
      </c>
      <c r="AI23" s="34">
        <v>0</v>
      </c>
      <c r="AJ23" s="33">
        <f t="shared" si="9"/>
        <v>0</v>
      </c>
      <c r="AK23" s="34">
        <v>0</v>
      </c>
      <c r="AL23" s="34">
        <v>0</v>
      </c>
      <c r="AM23" s="33">
        <f t="shared" si="10"/>
        <v>0</v>
      </c>
      <c r="AN23" s="34">
        <v>0</v>
      </c>
      <c r="AO23" s="34">
        <v>0</v>
      </c>
      <c r="AP23" s="33">
        <f t="shared" si="11"/>
        <v>0</v>
      </c>
      <c r="AQ23" s="34">
        <v>0</v>
      </c>
      <c r="AR23" s="34">
        <v>0</v>
      </c>
      <c r="AS23" s="33">
        <f t="shared" si="12"/>
        <v>0</v>
      </c>
      <c r="AT23" s="34">
        <v>0</v>
      </c>
      <c r="AU23" s="34">
        <v>0</v>
      </c>
      <c r="AV23" s="33">
        <f t="shared" si="13"/>
        <v>0</v>
      </c>
      <c r="AW23" s="33">
        <f t="shared" si="14"/>
        <v>0</v>
      </c>
      <c r="AX23" s="33">
        <f t="shared" si="14"/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4">
        <v>0</v>
      </c>
      <c r="BF23" s="34">
        <v>0</v>
      </c>
      <c r="BG23" s="33">
        <f t="shared" si="15"/>
        <v>0</v>
      </c>
      <c r="BH23" s="34">
        <v>0</v>
      </c>
      <c r="BI23" s="34">
        <v>0</v>
      </c>
      <c r="BJ23" s="33">
        <f t="shared" si="16"/>
        <v>0</v>
      </c>
      <c r="BK23" s="34">
        <v>0</v>
      </c>
      <c r="BL23" s="34">
        <v>0</v>
      </c>
      <c r="BM23" s="33">
        <f t="shared" si="17"/>
        <v>60</v>
      </c>
      <c r="BN23" s="34">
        <v>0</v>
      </c>
      <c r="BO23" s="34">
        <v>0</v>
      </c>
      <c r="BP23" s="34">
        <v>60</v>
      </c>
      <c r="BQ23" s="34">
        <v>0</v>
      </c>
      <c r="BR23" s="34">
        <v>0</v>
      </c>
      <c r="BS23" s="34">
        <v>0</v>
      </c>
      <c r="BT23" s="34">
        <v>0</v>
      </c>
      <c r="BU23" s="33">
        <f t="shared" si="18"/>
        <v>0</v>
      </c>
      <c r="BV23" s="34">
        <v>0</v>
      </c>
      <c r="BW23" s="34">
        <v>0</v>
      </c>
      <c r="BX23" s="33">
        <f t="shared" si="19"/>
        <v>0</v>
      </c>
      <c r="BY23" s="34">
        <v>0</v>
      </c>
      <c r="BZ23" s="34">
        <v>0</v>
      </c>
      <c r="CA23" s="33">
        <f t="shared" si="20"/>
        <v>0</v>
      </c>
      <c r="CB23" s="34">
        <v>0</v>
      </c>
      <c r="CC23" s="34">
        <v>0</v>
      </c>
      <c r="CD23" s="7">
        <f t="shared" si="21"/>
        <v>1337</v>
      </c>
      <c r="CE23" s="8">
        <f t="shared" si="22"/>
        <v>1284</v>
      </c>
      <c r="CF23" s="9">
        <f t="shared" si="23"/>
        <v>53</v>
      </c>
    </row>
    <row r="24" spans="1:84" ht="47.25" x14ac:dyDescent="0.2">
      <c r="A24" s="6" t="s">
        <v>84</v>
      </c>
      <c r="B24" s="33">
        <f t="shared" si="0"/>
        <v>0</v>
      </c>
      <c r="C24" s="34"/>
      <c r="D24" s="34"/>
      <c r="E24" s="34"/>
      <c r="F24" s="34"/>
      <c r="G24" s="33">
        <f t="shared" si="1"/>
        <v>27</v>
      </c>
      <c r="H24" s="34">
        <v>0</v>
      </c>
      <c r="I24" s="34">
        <v>0</v>
      </c>
      <c r="J24" s="34">
        <v>0</v>
      </c>
      <c r="K24" s="34">
        <v>27</v>
      </c>
      <c r="L24" s="33">
        <f t="shared" si="2"/>
        <v>456</v>
      </c>
      <c r="M24" s="34">
        <v>0</v>
      </c>
      <c r="N24" s="34">
        <v>0</v>
      </c>
      <c r="O24" s="34">
        <v>0</v>
      </c>
      <c r="P24" s="34">
        <v>456</v>
      </c>
      <c r="Q24" s="33">
        <f t="shared" si="3"/>
        <v>0</v>
      </c>
      <c r="R24" s="34"/>
      <c r="S24" s="34"/>
      <c r="T24" s="33">
        <f t="shared" si="4"/>
        <v>0</v>
      </c>
      <c r="U24" s="34"/>
      <c r="V24" s="34"/>
      <c r="W24" s="33">
        <f t="shared" si="5"/>
        <v>0</v>
      </c>
      <c r="X24" s="34"/>
      <c r="Y24" s="34"/>
      <c r="Z24" s="33">
        <f t="shared" si="6"/>
        <v>0</v>
      </c>
      <c r="AA24" s="34"/>
      <c r="AB24" s="34"/>
      <c r="AC24" s="33">
        <f t="shared" si="7"/>
        <v>0</v>
      </c>
      <c r="AD24" s="34"/>
      <c r="AE24" s="34"/>
      <c r="AF24" s="34"/>
      <c r="AG24" s="33">
        <f t="shared" si="8"/>
        <v>0</v>
      </c>
      <c r="AH24" s="34"/>
      <c r="AI24" s="34"/>
      <c r="AJ24" s="33">
        <f t="shared" si="9"/>
        <v>0</v>
      </c>
      <c r="AK24" s="34"/>
      <c r="AL24" s="34"/>
      <c r="AM24" s="33">
        <f t="shared" si="10"/>
        <v>0</v>
      </c>
      <c r="AN24" s="34"/>
      <c r="AO24" s="34"/>
      <c r="AP24" s="33">
        <f t="shared" si="11"/>
        <v>0</v>
      </c>
      <c r="AQ24" s="34"/>
      <c r="AR24" s="34"/>
      <c r="AS24" s="33">
        <f t="shared" si="12"/>
        <v>0</v>
      </c>
      <c r="AT24" s="34"/>
      <c r="AU24" s="34"/>
      <c r="AV24" s="33">
        <f t="shared" si="13"/>
        <v>0</v>
      </c>
      <c r="AW24" s="33">
        <f t="shared" si="14"/>
        <v>0</v>
      </c>
      <c r="AX24" s="33">
        <f t="shared" si="14"/>
        <v>0</v>
      </c>
      <c r="AY24" s="35"/>
      <c r="AZ24" s="35"/>
      <c r="BA24" s="35"/>
      <c r="BB24" s="35"/>
      <c r="BC24" s="35"/>
      <c r="BD24" s="35"/>
      <c r="BE24" s="34"/>
      <c r="BF24" s="34"/>
      <c r="BG24" s="33">
        <f t="shared" si="15"/>
        <v>0</v>
      </c>
      <c r="BH24" s="34"/>
      <c r="BI24" s="34"/>
      <c r="BJ24" s="33">
        <f t="shared" si="16"/>
        <v>0</v>
      </c>
      <c r="BK24" s="34"/>
      <c r="BL24" s="34"/>
      <c r="BM24" s="33">
        <f t="shared" si="17"/>
        <v>0</v>
      </c>
      <c r="BN24" s="34"/>
      <c r="BO24" s="34"/>
      <c r="BP24" s="34"/>
      <c r="BQ24" s="34"/>
      <c r="BR24" s="34"/>
      <c r="BS24" s="34"/>
      <c r="BT24" s="34"/>
      <c r="BU24" s="33">
        <f t="shared" si="18"/>
        <v>0</v>
      </c>
      <c r="BV24" s="34"/>
      <c r="BW24" s="34"/>
      <c r="BX24" s="33">
        <f t="shared" si="19"/>
        <v>0</v>
      </c>
      <c r="BY24" s="34"/>
      <c r="BZ24" s="34"/>
      <c r="CA24" s="33">
        <f t="shared" si="20"/>
        <v>0</v>
      </c>
      <c r="CB24" s="34"/>
      <c r="CC24" s="34"/>
      <c r="CD24" s="7">
        <f t="shared" si="21"/>
        <v>483</v>
      </c>
      <c r="CE24" s="8">
        <f t="shared" si="22"/>
        <v>456</v>
      </c>
      <c r="CF24" s="9">
        <f t="shared" si="23"/>
        <v>27</v>
      </c>
    </row>
    <row r="25" spans="1:84" ht="47.25" x14ac:dyDescent="0.2">
      <c r="A25" s="6" t="s">
        <v>85</v>
      </c>
      <c r="B25" s="33">
        <f t="shared" si="0"/>
        <v>0</v>
      </c>
      <c r="C25" s="34"/>
      <c r="D25" s="34"/>
      <c r="E25" s="34"/>
      <c r="F25" s="34"/>
      <c r="G25" s="33">
        <f t="shared" si="1"/>
        <v>216</v>
      </c>
      <c r="H25" s="34">
        <v>0</v>
      </c>
      <c r="I25" s="34">
        <v>0</v>
      </c>
      <c r="J25" s="34">
        <v>0</v>
      </c>
      <c r="K25" s="34">
        <v>216</v>
      </c>
      <c r="L25" s="33">
        <f t="shared" si="2"/>
        <v>985</v>
      </c>
      <c r="M25" s="34">
        <v>0</v>
      </c>
      <c r="N25" s="34">
        <v>0</v>
      </c>
      <c r="O25" s="34">
        <v>0</v>
      </c>
      <c r="P25" s="34">
        <v>985</v>
      </c>
      <c r="Q25" s="33">
        <f t="shared" si="3"/>
        <v>0</v>
      </c>
      <c r="R25" s="34"/>
      <c r="S25" s="34"/>
      <c r="T25" s="33">
        <f t="shared" si="4"/>
        <v>0</v>
      </c>
      <c r="U25" s="34"/>
      <c r="V25" s="34"/>
      <c r="W25" s="33">
        <f t="shared" si="5"/>
        <v>0</v>
      </c>
      <c r="X25" s="34"/>
      <c r="Y25" s="34"/>
      <c r="Z25" s="33">
        <f t="shared" si="6"/>
        <v>0</v>
      </c>
      <c r="AA25" s="34"/>
      <c r="AB25" s="34"/>
      <c r="AC25" s="33">
        <f t="shared" si="7"/>
        <v>0</v>
      </c>
      <c r="AD25" s="34"/>
      <c r="AE25" s="34"/>
      <c r="AF25" s="34"/>
      <c r="AG25" s="33">
        <f t="shared" si="8"/>
        <v>0</v>
      </c>
      <c r="AH25" s="34"/>
      <c r="AI25" s="34"/>
      <c r="AJ25" s="33">
        <f t="shared" si="9"/>
        <v>0</v>
      </c>
      <c r="AK25" s="34"/>
      <c r="AL25" s="34"/>
      <c r="AM25" s="33">
        <f t="shared" si="10"/>
        <v>0</v>
      </c>
      <c r="AN25" s="34"/>
      <c r="AO25" s="34"/>
      <c r="AP25" s="33">
        <f t="shared" si="11"/>
        <v>0</v>
      </c>
      <c r="AQ25" s="34"/>
      <c r="AR25" s="34"/>
      <c r="AS25" s="33">
        <f t="shared" si="12"/>
        <v>0</v>
      </c>
      <c r="AT25" s="34"/>
      <c r="AU25" s="34"/>
      <c r="AV25" s="33">
        <f t="shared" si="13"/>
        <v>0</v>
      </c>
      <c r="AW25" s="33">
        <f t="shared" si="14"/>
        <v>0</v>
      </c>
      <c r="AX25" s="33">
        <f t="shared" si="14"/>
        <v>0</v>
      </c>
      <c r="AY25" s="35"/>
      <c r="AZ25" s="35"/>
      <c r="BA25" s="35"/>
      <c r="BB25" s="35"/>
      <c r="BC25" s="35"/>
      <c r="BD25" s="35"/>
      <c r="BE25" s="34"/>
      <c r="BF25" s="34"/>
      <c r="BG25" s="33">
        <f t="shared" si="15"/>
        <v>0</v>
      </c>
      <c r="BH25" s="34"/>
      <c r="BI25" s="34"/>
      <c r="BJ25" s="33">
        <f t="shared" si="16"/>
        <v>0</v>
      </c>
      <c r="BK25" s="34"/>
      <c r="BL25" s="34"/>
      <c r="BM25" s="33">
        <f t="shared" si="17"/>
        <v>114</v>
      </c>
      <c r="BN25" s="34">
        <v>64</v>
      </c>
      <c r="BO25" s="34"/>
      <c r="BP25" s="34"/>
      <c r="BQ25" s="34">
        <v>50</v>
      </c>
      <c r="BR25" s="34"/>
      <c r="BS25" s="34"/>
      <c r="BT25" s="34"/>
      <c r="BU25" s="33">
        <f t="shared" si="18"/>
        <v>0</v>
      </c>
      <c r="BV25" s="34"/>
      <c r="BW25" s="34"/>
      <c r="BX25" s="33">
        <f t="shared" si="19"/>
        <v>0</v>
      </c>
      <c r="BY25" s="34"/>
      <c r="BZ25" s="34"/>
      <c r="CA25" s="33">
        <f t="shared" si="20"/>
        <v>0</v>
      </c>
      <c r="CB25" s="34"/>
      <c r="CC25" s="34"/>
      <c r="CD25" s="7">
        <f t="shared" si="21"/>
        <v>1315</v>
      </c>
      <c r="CE25" s="8">
        <f t="shared" si="22"/>
        <v>1099</v>
      </c>
      <c r="CF25" s="9">
        <f t="shared" si="23"/>
        <v>216</v>
      </c>
    </row>
    <row r="26" spans="1:84" ht="47.25" x14ac:dyDescent="0.2">
      <c r="A26" s="6" t="s">
        <v>86</v>
      </c>
      <c r="B26" s="33">
        <f t="shared" si="0"/>
        <v>0</v>
      </c>
      <c r="C26" s="34"/>
      <c r="D26" s="34"/>
      <c r="E26" s="34"/>
      <c r="F26" s="34"/>
      <c r="G26" s="33">
        <f t="shared" si="1"/>
        <v>58</v>
      </c>
      <c r="H26" s="34">
        <v>0</v>
      </c>
      <c r="I26" s="34">
        <v>0</v>
      </c>
      <c r="J26" s="34">
        <v>0</v>
      </c>
      <c r="K26" s="34">
        <v>58</v>
      </c>
      <c r="L26" s="33">
        <f t="shared" si="2"/>
        <v>666</v>
      </c>
      <c r="M26" s="34">
        <v>0</v>
      </c>
      <c r="N26" s="34">
        <v>0</v>
      </c>
      <c r="O26" s="34">
        <v>0</v>
      </c>
      <c r="P26" s="34">
        <v>666</v>
      </c>
      <c r="Q26" s="33">
        <f t="shared" si="3"/>
        <v>0</v>
      </c>
      <c r="R26" s="34"/>
      <c r="S26" s="34"/>
      <c r="T26" s="33">
        <f t="shared" si="4"/>
        <v>0</v>
      </c>
      <c r="U26" s="34"/>
      <c r="V26" s="34"/>
      <c r="W26" s="33">
        <f t="shared" si="5"/>
        <v>0</v>
      </c>
      <c r="X26" s="34"/>
      <c r="Y26" s="34"/>
      <c r="Z26" s="33">
        <f t="shared" si="6"/>
        <v>0</v>
      </c>
      <c r="AA26" s="34"/>
      <c r="AB26" s="34"/>
      <c r="AC26" s="33">
        <f t="shared" si="7"/>
        <v>0</v>
      </c>
      <c r="AD26" s="34"/>
      <c r="AE26" s="34"/>
      <c r="AF26" s="34"/>
      <c r="AG26" s="33">
        <f t="shared" si="8"/>
        <v>0</v>
      </c>
      <c r="AH26" s="34"/>
      <c r="AI26" s="34"/>
      <c r="AJ26" s="33">
        <f t="shared" si="9"/>
        <v>0</v>
      </c>
      <c r="AK26" s="34"/>
      <c r="AL26" s="34"/>
      <c r="AM26" s="33">
        <f t="shared" si="10"/>
        <v>0</v>
      </c>
      <c r="AN26" s="34"/>
      <c r="AO26" s="34"/>
      <c r="AP26" s="33">
        <f t="shared" si="11"/>
        <v>0</v>
      </c>
      <c r="AQ26" s="34"/>
      <c r="AR26" s="34"/>
      <c r="AS26" s="33">
        <f t="shared" si="12"/>
        <v>0</v>
      </c>
      <c r="AT26" s="34"/>
      <c r="AU26" s="34"/>
      <c r="AV26" s="33">
        <f t="shared" si="13"/>
        <v>0</v>
      </c>
      <c r="AW26" s="33">
        <f t="shared" si="14"/>
        <v>0</v>
      </c>
      <c r="AX26" s="33">
        <f t="shared" si="14"/>
        <v>0</v>
      </c>
      <c r="AY26" s="35"/>
      <c r="AZ26" s="35"/>
      <c r="BA26" s="35"/>
      <c r="BB26" s="35"/>
      <c r="BC26" s="35"/>
      <c r="BD26" s="35"/>
      <c r="BE26" s="34"/>
      <c r="BF26" s="34"/>
      <c r="BG26" s="33">
        <f t="shared" si="15"/>
        <v>0</v>
      </c>
      <c r="BH26" s="34"/>
      <c r="BI26" s="34"/>
      <c r="BJ26" s="33">
        <f t="shared" si="16"/>
        <v>0</v>
      </c>
      <c r="BK26" s="34"/>
      <c r="BL26" s="34"/>
      <c r="BM26" s="33">
        <f t="shared" si="17"/>
        <v>113</v>
      </c>
      <c r="BN26" s="34">
        <v>82</v>
      </c>
      <c r="BO26" s="34">
        <v>0</v>
      </c>
      <c r="BP26" s="34">
        <v>31</v>
      </c>
      <c r="BQ26" s="34">
        <v>0</v>
      </c>
      <c r="BR26" s="34">
        <v>0</v>
      </c>
      <c r="BS26" s="34"/>
      <c r="BT26" s="34"/>
      <c r="BU26" s="33">
        <f t="shared" si="18"/>
        <v>0</v>
      </c>
      <c r="BV26" s="34"/>
      <c r="BW26" s="34"/>
      <c r="BX26" s="33">
        <f t="shared" si="19"/>
        <v>0</v>
      </c>
      <c r="BY26" s="34"/>
      <c r="BZ26" s="34"/>
      <c r="CA26" s="33">
        <f t="shared" si="20"/>
        <v>0</v>
      </c>
      <c r="CB26" s="34"/>
      <c r="CC26" s="34"/>
      <c r="CD26" s="7">
        <f t="shared" si="21"/>
        <v>837</v>
      </c>
      <c r="CE26" s="8">
        <f t="shared" si="22"/>
        <v>779</v>
      </c>
      <c r="CF26" s="9">
        <f t="shared" si="23"/>
        <v>58</v>
      </c>
    </row>
    <row r="27" spans="1:84" ht="47.25" x14ac:dyDescent="0.2">
      <c r="A27" s="6" t="s">
        <v>87</v>
      </c>
      <c r="B27" s="33">
        <f t="shared" si="0"/>
        <v>0</v>
      </c>
      <c r="C27" s="34"/>
      <c r="D27" s="34"/>
      <c r="E27" s="34"/>
      <c r="F27" s="34"/>
      <c r="G27" s="33">
        <f t="shared" si="1"/>
        <v>118</v>
      </c>
      <c r="H27" s="34">
        <v>0</v>
      </c>
      <c r="I27" s="34">
        <v>0</v>
      </c>
      <c r="J27" s="34">
        <v>0</v>
      </c>
      <c r="K27" s="34">
        <v>118</v>
      </c>
      <c r="L27" s="33">
        <f t="shared" si="2"/>
        <v>576</v>
      </c>
      <c r="M27" s="34">
        <v>0</v>
      </c>
      <c r="N27" s="34">
        <v>0</v>
      </c>
      <c r="O27" s="34">
        <v>0</v>
      </c>
      <c r="P27" s="34">
        <v>576</v>
      </c>
      <c r="Q27" s="33">
        <f t="shared" si="3"/>
        <v>0</v>
      </c>
      <c r="R27" s="34"/>
      <c r="S27" s="34"/>
      <c r="T27" s="33">
        <f t="shared" si="4"/>
        <v>0</v>
      </c>
      <c r="U27" s="34"/>
      <c r="V27" s="34"/>
      <c r="W27" s="33">
        <f t="shared" si="5"/>
        <v>0</v>
      </c>
      <c r="X27" s="34"/>
      <c r="Y27" s="34"/>
      <c r="Z27" s="33">
        <f t="shared" si="6"/>
        <v>0</v>
      </c>
      <c r="AA27" s="34"/>
      <c r="AB27" s="34"/>
      <c r="AC27" s="33">
        <f t="shared" si="7"/>
        <v>0</v>
      </c>
      <c r="AD27" s="34"/>
      <c r="AE27" s="34"/>
      <c r="AF27" s="34"/>
      <c r="AG27" s="33">
        <f t="shared" si="8"/>
        <v>0</v>
      </c>
      <c r="AH27" s="34"/>
      <c r="AI27" s="34"/>
      <c r="AJ27" s="33">
        <f t="shared" si="9"/>
        <v>0</v>
      </c>
      <c r="AK27" s="34"/>
      <c r="AL27" s="34"/>
      <c r="AM27" s="33">
        <f t="shared" si="10"/>
        <v>0</v>
      </c>
      <c r="AN27" s="34"/>
      <c r="AO27" s="34"/>
      <c r="AP27" s="33">
        <f t="shared" si="11"/>
        <v>0</v>
      </c>
      <c r="AQ27" s="34"/>
      <c r="AR27" s="34"/>
      <c r="AS27" s="33">
        <f t="shared" si="12"/>
        <v>0</v>
      </c>
      <c r="AT27" s="34"/>
      <c r="AU27" s="34"/>
      <c r="AV27" s="33">
        <f t="shared" si="13"/>
        <v>0</v>
      </c>
      <c r="AW27" s="33">
        <f t="shared" si="14"/>
        <v>0</v>
      </c>
      <c r="AX27" s="33">
        <f t="shared" si="14"/>
        <v>0</v>
      </c>
      <c r="AY27" s="35"/>
      <c r="AZ27" s="35"/>
      <c r="BA27" s="35"/>
      <c r="BB27" s="35"/>
      <c r="BC27" s="35"/>
      <c r="BD27" s="35"/>
      <c r="BE27" s="34"/>
      <c r="BF27" s="34"/>
      <c r="BG27" s="33">
        <f t="shared" si="15"/>
        <v>0</v>
      </c>
      <c r="BH27" s="34"/>
      <c r="BI27" s="34"/>
      <c r="BJ27" s="33">
        <f t="shared" si="16"/>
        <v>0</v>
      </c>
      <c r="BK27" s="34"/>
      <c r="BL27" s="34"/>
      <c r="BM27" s="33">
        <f t="shared" si="17"/>
        <v>184</v>
      </c>
      <c r="BN27" s="34">
        <v>90</v>
      </c>
      <c r="BO27" s="34">
        <v>0</v>
      </c>
      <c r="BP27" s="34">
        <v>60</v>
      </c>
      <c r="BQ27" s="34">
        <v>34</v>
      </c>
      <c r="BR27" s="34"/>
      <c r="BS27" s="34"/>
      <c r="BT27" s="34"/>
      <c r="BU27" s="33">
        <f t="shared" si="18"/>
        <v>0</v>
      </c>
      <c r="BV27" s="34"/>
      <c r="BW27" s="34"/>
      <c r="BX27" s="33">
        <f t="shared" si="19"/>
        <v>0</v>
      </c>
      <c r="BY27" s="34"/>
      <c r="BZ27" s="34"/>
      <c r="CA27" s="33">
        <f t="shared" si="20"/>
        <v>0</v>
      </c>
      <c r="CB27" s="34"/>
      <c r="CC27" s="34"/>
      <c r="CD27" s="7">
        <f t="shared" si="21"/>
        <v>878</v>
      </c>
      <c r="CE27" s="8">
        <f t="shared" si="22"/>
        <v>760</v>
      </c>
      <c r="CF27" s="9">
        <f t="shared" si="23"/>
        <v>118</v>
      </c>
    </row>
    <row r="28" spans="1:84" ht="47.25" x14ac:dyDescent="0.2">
      <c r="A28" s="6" t="s">
        <v>88</v>
      </c>
      <c r="B28" s="33">
        <f t="shared" si="0"/>
        <v>0</v>
      </c>
      <c r="C28" s="34"/>
      <c r="D28" s="34"/>
      <c r="E28" s="34"/>
      <c r="F28" s="34"/>
      <c r="G28" s="33">
        <f t="shared" si="1"/>
        <v>0</v>
      </c>
      <c r="H28" s="34"/>
      <c r="I28" s="34"/>
      <c r="J28" s="34"/>
      <c r="K28" s="34"/>
      <c r="L28" s="33">
        <f t="shared" si="2"/>
        <v>354</v>
      </c>
      <c r="M28" s="34">
        <v>0</v>
      </c>
      <c r="N28" s="34">
        <v>0</v>
      </c>
      <c r="O28" s="34">
        <v>0</v>
      </c>
      <c r="P28" s="34">
        <v>354</v>
      </c>
      <c r="Q28" s="33">
        <f t="shared" si="3"/>
        <v>0</v>
      </c>
      <c r="R28" s="34"/>
      <c r="S28" s="34"/>
      <c r="T28" s="33">
        <f t="shared" si="4"/>
        <v>0</v>
      </c>
      <c r="U28" s="34"/>
      <c r="V28" s="34"/>
      <c r="W28" s="33">
        <f t="shared" si="5"/>
        <v>0</v>
      </c>
      <c r="X28" s="34"/>
      <c r="Y28" s="34"/>
      <c r="Z28" s="33">
        <f t="shared" si="6"/>
        <v>0</v>
      </c>
      <c r="AA28" s="34"/>
      <c r="AB28" s="34"/>
      <c r="AC28" s="33">
        <f t="shared" si="7"/>
        <v>0</v>
      </c>
      <c r="AD28" s="34"/>
      <c r="AE28" s="34"/>
      <c r="AF28" s="34"/>
      <c r="AG28" s="33">
        <f t="shared" si="8"/>
        <v>0</v>
      </c>
      <c r="AH28" s="34"/>
      <c r="AI28" s="34"/>
      <c r="AJ28" s="33">
        <f t="shared" si="9"/>
        <v>0</v>
      </c>
      <c r="AK28" s="34"/>
      <c r="AL28" s="34"/>
      <c r="AM28" s="33">
        <f t="shared" si="10"/>
        <v>0</v>
      </c>
      <c r="AN28" s="34"/>
      <c r="AO28" s="34"/>
      <c r="AP28" s="33">
        <f t="shared" si="11"/>
        <v>0</v>
      </c>
      <c r="AQ28" s="34"/>
      <c r="AR28" s="34"/>
      <c r="AS28" s="33">
        <f t="shared" si="12"/>
        <v>0</v>
      </c>
      <c r="AT28" s="34"/>
      <c r="AU28" s="34"/>
      <c r="AV28" s="33">
        <f t="shared" si="13"/>
        <v>0</v>
      </c>
      <c r="AW28" s="33">
        <f t="shared" si="14"/>
        <v>0</v>
      </c>
      <c r="AX28" s="33">
        <f t="shared" si="14"/>
        <v>0</v>
      </c>
      <c r="AY28" s="35"/>
      <c r="AZ28" s="35"/>
      <c r="BA28" s="35"/>
      <c r="BB28" s="35"/>
      <c r="BC28" s="35"/>
      <c r="BD28" s="35"/>
      <c r="BE28" s="34"/>
      <c r="BF28" s="34"/>
      <c r="BG28" s="33">
        <f t="shared" si="15"/>
        <v>0</v>
      </c>
      <c r="BH28" s="34"/>
      <c r="BI28" s="34"/>
      <c r="BJ28" s="33">
        <f t="shared" si="16"/>
        <v>0</v>
      </c>
      <c r="BK28" s="34"/>
      <c r="BL28" s="34"/>
      <c r="BM28" s="33">
        <f t="shared" si="17"/>
        <v>0</v>
      </c>
      <c r="BN28" s="34"/>
      <c r="BO28" s="34"/>
      <c r="BP28" s="34"/>
      <c r="BQ28" s="34"/>
      <c r="BR28" s="34"/>
      <c r="BS28" s="34"/>
      <c r="BT28" s="34"/>
      <c r="BU28" s="33">
        <f t="shared" si="18"/>
        <v>0</v>
      </c>
      <c r="BV28" s="34"/>
      <c r="BW28" s="34"/>
      <c r="BX28" s="33">
        <f t="shared" si="19"/>
        <v>0</v>
      </c>
      <c r="BY28" s="34"/>
      <c r="BZ28" s="34"/>
      <c r="CA28" s="33">
        <f t="shared" si="20"/>
        <v>0</v>
      </c>
      <c r="CB28" s="34"/>
      <c r="CC28" s="34"/>
      <c r="CD28" s="7">
        <f t="shared" si="21"/>
        <v>354</v>
      </c>
      <c r="CE28" s="8">
        <f t="shared" si="22"/>
        <v>354</v>
      </c>
      <c r="CF28" s="9">
        <f t="shared" si="23"/>
        <v>0</v>
      </c>
    </row>
    <row r="29" spans="1:84" ht="47.25" x14ac:dyDescent="0.2">
      <c r="A29" s="6" t="s">
        <v>89</v>
      </c>
      <c r="B29" s="33">
        <f t="shared" si="0"/>
        <v>0</v>
      </c>
      <c r="C29" s="34"/>
      <c r="D29" s="34"/>
      <c r="E29" s="34"/>
      <c r="F29" s="34"/>
      <c r="G29" s="33">
        <f t="shared" si="1"/>
        <v>126</v>
      </c>
      <c r="H29" s="34">
        <v>0</v>
      </c>
      <c r="I29" s="34">
        <v>0</v>
      </c>
      <c r="J29" s="34">
        <v>0</v>
      </c>
      <c r="K29" s="34">
        <v>126</v>
      </c>
      <c r="L29" s="33">
        <f t="shared" si="2"/>
        <v>806</v>
      </c>
      <c r="M29" s="34">
        <v>0</v>
      </c>
      <c r="N29" s="34">
        <v>0</v>
      </c>
      <c r="O29" s="34">
        <v>0</v>
      </c>
      <c r="P29" s="34">
        <v>806</v>
      </c>
      <c r="Q29" s="33">
        <f t="shared" si="3"/>
        <v>0</v>
      </c>
      <c r="R29" s="34"/>
      <c r="S29" s="34"/>
      <c r="T29" s="33">
        <f t="shared" si="4"/>
        <v>0</v>
      </c>
      <c r="U29" s="34"/>
      <c r="V29" s="34"/>
      <c r="W29" s="33">
        <f t="shared" si="5"/>
        <v>0</v>
      </c>
      <c r="X29" s="34"/>
      <c r="Y29" s="34"/>
      <c r="Z29" s="33">
        <f t="shared" si="6"/>
        <v>0</v>
      </c>
      <c r="AA29" s="34"/>
      <c r="AB29" s="34"/>
      <c r="AC29" s="33">
        <f t="shared" si="7"/>
        <v>0</v>
      </c>
      <c r="AD29" s="34"/>
      <c r="AE29" s="34"/>
      <c r="AF29" s="34"/>
      <c r="AG29" s="33">
        <f t="shared" si="8"/>
        <v>0</v>
      </c>
      <c r="AH29" s="34"/>
      <c r="AI29" s="34"/>
      <c r="AJ29" s="33">
        <f t="shared" si="9"/>
        <v>0</v>
      </c>
      <c r="AK29" s="34"/>
      <c r="AL29" s="34"/>
      <c r="AM29" s="33">
        <f t="shared" si="10"/>
        <v>0</v>
      </c>
      <c r="AN29" s="34"/>
      <c r="AO29" s="34"/>
      <c r="AP29" s="33">
        <f t="shared" si="11"/>
        <v>0</v>
      </c>
      <c r="AQ29" s="34"/>
      <c r="AR29" s="34"/>
      <c r="AS29" s="33">
        <f t="shared" si="12"/>
        <v>0</v>
      </c>
      <c r="AT29" s="34"/>
      <c r="AU29" s="34"/>
      <c r="AV29" s="33">
        <f t="shared" si="13"/>
        <v>0</v>
      </c>
      <c r="AW29" s="33">
        <f t="shared" si="14"/>
        <v>0</v>
      </c>
      <c r="AX29" s="33">
        <f t="shared" si="14"/>
        <v>0</v>
      </c>
      <c r="AY29" s="35"/>
      <c r="AZ29" s="35"/>
      <c r="BA29" s="35"/>
      <c r="BB29" s="35"/>
      <c r="BC29" s="35"/>
      <c r="BD29" s="35"/>
      <c r="BE29" s="34"/>
      <c r="BF29" s="34"/>
      <c r="BG29" s="33">
        <f t="shared" si="15"/>
        <v>0</v>
      </c>
      <c r="BH29" s="34"/>
      <c r="BI29" s="34"/>
      <c r="BJ29" s="33">
        <f t="shared" si="16"/>
        <v>0</v>
      </c>
      <c r="BK29" s="34"/>
      <c r="BL29" s="34"/>
      <c r="BM29" s="33">
        <f t="shared" si="17"/>
        <v>100</v>
      </c>
      <c r="BN29" s="34">
        <v>64</v>
      </c>
      <c r="BO29" s="34">
        <v>0</v>
      </c>
      <c r="BP29" s="34">
        <v>18</v>
      </c>
      <c r="BQ29" s="34">
        <v>18</v>
      </c>
      <c r="BR29" s="34"/>
      <c r="BS29" s="34"/>
      <c r="BT29" s="34"/>
      <c r="BU29" s="33">
        <f t="shared" si="18"/>
        <v>0</v>
      </c>
      <c r="BV29" s="34"/>
      <c r="BW29" s="34"/>
      <c r="BX29" s="33">
        <f t="shared" si="19"/>
        <v>0</v>
      </c>
      <c r="BY29" s="34"/>
      <c r="BZ29" s="34"/>
      <c r="CA29" s="33">
        <f t="shared" si="20"/>
        <v>0</v>
      </c>
      <c r="CB29" s="34"/>
      <c r="CC29" s="34"/>
      <c r="CD29" s="7">
        <f t="shared" si="21"/>
        <v>1032</v>
      </c>
      <c r="CE29" s="8">
        <f t="shared" si="22"/>
        <v>906</v>
      </c>
      <c r="CF29" s="9">
        <f t="shared" si="23"/>
        <v>126</v>
      </c>
    </row>
    <row r="30" spans="1:84" ht="47.25" x14ac:dyDescent="0.2">
      <c r="A30" s="6" t="s">
        <v>90</v>
      </c>
      <c r="B30" s="33">
        <f t="shared" si="0"/>
        <v>0</v>
      </c>
      <c r="C30" s="34"/>
      <c r="D30" s="34"/>
      <c r="E30" s="34"/>
      <c r="F30" s="34"/>
      <c r="G30" s="33">
        <f t="shared" si="1"/>
        <v>100</v>
      </c>
      <c r="H30" s="34">
        <v>0</v>
      </c>
      <c r="I30" s="34">
        <v>0</v>
      </c>
      <c r="J30" s="34">
        <v>0</v>
      </c>
      <c r="K30" s="34">
        <v>100</v>
      </c>
      <c r="L30" s="33">
        <f t="shared" si="2"/>
        <v>864</v>
      </c>
      <c r="M30" s="34">
        <v>0</v>
      </c>
      <c r="N30" s="34">
        <v>0</v>
      </c>
      <c r="O30" s="34">
        <v>0</v>
      </c>
      <c r="P30" s="34">
        <v>864</v>
      </c>
      <c r="Q30" s="33">
        <f t="shared" si="3"/>
        <v>0</v>
      </c>
      <c r="R30" s="34"/>
      <c r="S30" s="34"/>
      <c r="T30" s="33">
        <f t="shared" si="4"/>
        <v>0</v>
      </c>
      <c r="U30" s="34"/>
      <c r="V30" s="34"/>
      <c r="W30" s="33">
        <f t="shared" si="5"/>
        <v>0</v>
      </c>
      <c r="X30" s="34"/>
      <c r="Y30" s="34"/>
      <c r="Z30" s="33">
        <f t="shared" si="6"/>
        <v>0</v>
      </c>
      <c r="AA30" s="34"/>
      <c r="AB30" s="34"/>
      <c r="AC30" s="33">
        <f t="shared" si="7"/>
        <v>0</v>
      </c>
      <c r="AD30" s="34"/>
      <c r="AE30" s="34"/>
      <c r="AF30" s="34"/>
      <c r="AG30" s="33">
        <f t="shared" si="8"/>
        <v>0</v>
      </c>
      <c r="AH30" s="34"/>
      <c r="AI30" s="34"/>
      <c r="AJ30" s="33">
        <f t="shared" si="9"/>
        <v>0</v>
      </c>
      <c r="AK30" s="34"/>
      <c r="AL30" s="34"/>
      <c r="AM30" s="33">
        <f t="shared" si="10"/>
        <v>0</v>
      </c>
      <c r="AN30" s="34"/>
      <c r="AO30" s="34"/>
      <c r="AP30" s="33">
        <f t="shared" si="11"/>
        <v>0</v>
      </c>
      <c r="AQ30" s="34"/>
      <c r="AR30" s="34"/>
      <c r="AS30" s="33">
        <f t="shared" si="12"/>
        <v>0</v>
      </c>
      <c r="AT30" s="34"/>
      <c r="AU30" s="34"/>
      <c r="AV30" s="33">
        <f t="shared" si="13"/>
        <v>0</v>
      </c>
      <c r="AW30" s="33">
        <f t="shared" si="14"/>
        <v>0</v>
      </c>
      <c r="AX30" s="33">
        <f t="shared" si="14"/>
        <v>0</v>
      </c>
      <c r="AY30" s="35"/>
      <c r="AZ30" s="35"/>
      <c r="BA30" s="35"/>
      <c r="BB30" s="35"/>
      <c r="BC30" s="35"/>
      <c r="BD30" s="35"/>
      <c r="BE30" s="34"/>
      <c r="BF30" s="34"/>
      <c r="BG30" s="33">
        <f t="shared" si="15"/>
        <v>0</v>
      </c>
      <c r="BH30" s="34"/>
      <c r="BI30" s="34"/>
      <c r="BJ30" s="33">
        <f t="shared" si="16"/>
        <v>0</v>
      </c>
      <c r="BK30" s="34"/>
      <c r="BL30" s="34"/>
      <c r="BM30" s="33">
        <f t="shared" si="17"/>
        <v>127</v>
      </c>
      <c r="BN30" s="34">
        <v>127</v>
      </c>
      <c r="BO30" s="34"/>
      <c r="BP30" s="34"/>
      <c r="BQ30" s="34"/>
      <c r="BR30" s="34"/>
      <c r="BS30" s="34"/>
      <c r="BT30" s="34"/>
      <c r="BU30" s="33">
        <f t="shared" si="18"/>
        <v>0</v>
      </c>
      <c r="BV30" s="34"/>
      <c r="BW30" s="34"/>
      <c r="BX30" s="33">
        <f t="shared" si="19"/>
        <v>0</v>
      </c>
      <c r="BY30" s="34"/>
      <c r="BZ30" s="34"/>
      <c r="CA30" s="33">
        <f t="shared" si="20"/>
        <v>0</v>
      </c>
      <c r="CB30" s="34"/>
      <c r="CC30" s="34"/>
      <c r="CD30" s="7">
        <f t="shared" si="21"/>
        <v>1091</v>
      </c>
      <c r="CE30" s="8">
        <f t="shared" si="22"/>
        <v>991</v>
      </c>
      <c r="CF30" s="9">
        <f t="shared" si="23"/>
        <v>100</v>
      </c>
    </row>
    <row r="31" spans="1:84" ht="47.25" x14ac:dyDescent="0.2">
      <c r="A31" s="6" t="s">
        <v>91</v>
      </c>
      <c r="B31" s="33">
        <f t="shared" si="0"/>
        <v>0</v>
      </c>
      <c r="C31" s="34"/>
      <c r="D31" s="34"/>
      <c r="E31" s="34"/>
      <c r="F31" s="34"/>
      <c r="G31" s="33">
        <f t="shared" si="1"/>
        <v>0</v>
      </c>
      <c r="H31" s="34"/>
      <c r="I31" s="34"/>
      <c r="J31" s="34"/>
      <c r="K31" s="34"/>
      <c r="L31" s="33">
        <f t="shared" si="2"/>
        <v>894</v>
      </c>
      <c r="M31" s="34">
        <v>0</v>
      </c>
      <c r="N31" s="34">
        <v>0</v>
      </c>
      <c r="O31" s="34">
        <v>0</v>
      </c>
      <c r="P31" s="34">
        <f>905-11</f>
        <v>894</v>
      </c>
      <c r="Q31" s="33">
        <f t="shared" si="3"/>
        <v>0</v>
      </c>
      <c r="R31" s="34"/>
      <c r="S31" s="34"/>
      <c r="T31" s="33">
        <f t="shared" si="4"/>
        <v>0</v>
      </c>
      <c r="U31" s="34"/>
      <c r="V31" s="34"/>
      <c r="W31" s="33">
        <f t="shared" si="5"/>
        <v>0</v>
      </c>
      <c r="X31" s="34"/>
      <c r="Y31" s="34"/>
      <c r="Z31" s="33">
        <f t="shared" si="6"/>
        <v>0</v>
      </c>
      <c r="AA31" s="34"/>
      <c r="AB31" s="34"/>
      <c r="AC31" s="33">
        <f t="shared" si="7"/>
        <v>0</v>
      </c>
      <c r="AD31" s="34"/>
      <c r="AE31" s="34"/>
      <c r="AF31" s="34"/>
      <c r="AG31" s="33">
        <f t="shared" si="8"/>
        <v>0</v>
      </c>
      <c r="AH31" s="34"/>
      <c r="AI31" s="34"/>
      <c r="AJ31" s="33">
        <f t="shared" si="9"/>
        <v>0</v>
      </c>
      <c r="AK31" s="34"/>
      <c r="AL31" s="34"/>
      <c r="AM31" s="33">
        <f t="shared" si="10"/>
        <v>0</v>
      </c>
      <c r="AN31" s="34"/>
      <c r="AO31" s="34"/>
      <c r="AP31" s="33">
        <f t="shared" si="11"/>
        <v>0</v>
      </c>
      <c r="AQ31" s="34"/>
      <c r="AR31" s="34"/>
      <c r="AS31" s="33">
        <f t="shared" si="12"/>
        <v>0</v>
      </c>
      <c r="AT31" s="34"/>
      <c r="AU31" s="34"/>
      <c r="AV31" s="33">
        <f t="shared" si="13"/>
        <v>0</v>
      </c>
      <c r="AW31" s="33">
        <f t="shared" si="14"/>
        <v>0</v>
      </c>
      <c r="AX31" s="33">
        <f t="shared" si="14"/>
        <v>0</v>
      </c>
      <c r="AY31" s="35"/>
      <c r="AZ31" s="35"/>
      <c r="BA31" s="35"/>
      <c r="BB31" s="35"/>
      <c r="BC31" s="35"/>
      <c r="BD31" s="35"/>
      <c r="BE31" s="34"/>
      <c r="BF31" s="34"/>
      <c r="BG31" s="33">
        <f t="shared" si="15"/>
        <v>0</v>
      </c>
      <c r="BH31" s="34"/>
      <c r="BI31" s="34"/>
      <c r="BJ31" s="33">
        <f t="shared" si="16"/>
        <v>0</v>
      </c>
      <c r="BK31" s="34"/>
      <c r="BL31" s="34"/>
      <c r="BM31" s="33">
        <f t="shared" si="17"/>
        <v>80</v>
      </c>
      <c r="BN31" s="34">
        <v>44</v>
      </c>
      <c r="BO31" s="34">
        <v>0</v>
      </c>
      <c r="BP31" s="34">
        <f>25+11</f>
        <v>36</v>
      </c>
      <c r="BQ31" s="34"/>
      <c r="BR31" s="34"/>
      <c r="BS31" s="34"/>
      <c r="BT31" s="34"/>
      <c r="BU31" s="33">
        <f t="shared" si="18"/>
        <v>0</v>
      </c>
      <c r="BV31" s="34"/>
      <c r="BW31" s="34"/>
      <c r="BX31" s="33">
        <f t="shared" si="19"/>
        <v>0</v>
      </c>
      <c r="BY31" s="34"/>
      <c r="BZ31" s="34"/>
      <c r="CA31" s="33">
        <f t="shared" si="20"/>
        <v>0</v>
      </c>
      <c r="CB31" s="34"/>
      <c r="CC31" s="34"/>
      <c r="CD31" s="7">
        <f t="shared" si="21"/>
        <v>974</v>
      </c>
      <c r="CE31" s="8">
        <f t="shared" si="22"/>
        <v>974</v>
      </c>
      <c r="CF31" s="9">
        <f t="shared" si="23"/>
        <v>0</v>
      </c>
    </row>
    <row r="32" spans="1:84" ht="47.25" x14ac:dyDescent="0.2">
      <c r="A32" s="6" t="s">
        <v>92</v>
      </c>
      <c r="B32" s="33">
        <f t="shared" si="0"/>
        <v>0</v>
      </c>
      <c r="C32" s="34"/>
      <c r="D32" s="34"/>
      <c r="E32" s="34"/>
      <c r="F32" s="34"/>
      <c r="G32" s="33">
        <f t="shared" si="1"/>
        <v>125</v>
      </c>
      <c r="H32" s="34">
        <v>0</v>
      </c>
      <c r="I32" s="34">
        <v>0</v>
      </c>
      <c r="J32" s="34">
        <v>0</v>
      </c>
      <c r="K32" s="34">
        <v>125</v>
      </c>
      <c r="L32" s="33">
        <f t="shared" si="2"/>
        <v>800</v>
      </c>
      <c r="M32" s="34">
        <v>0</v>
      </c>
      <c r="N32" s="34">
        <v>0</v>
      </c>
      <c r="O32" s="34">
        <v>0</v>
      </c>
      <c r="P32" s="34">
        <v>800</v>
      </c>
      <c r="Q32" s="33">
        <f t="shared" si="3"/>
        <v>0</v>
      </c>
      <c r="R32" s="34"/>
      <c r="S32" s="34"/>
      <c r="T32" s="33">
        <f t="shared" si="4"/>
        <v>0</v>
      </c>
      <c r="U32" s="34"/>
      <c r="V32" s="34"/>
      <c r="W32" s="33">
        <f t="shared" si="5"/>
        <v>0</v>
      </c>
      <c r="X32" s="34"/>
      <c r="Y32" s="34"/>
      <c r="Z32" s="33">
        <f t="shared" si="6"/>
        <v>0</v>
      </c>
      <c r="AA32" s="34"/>
      <c r="AB32" s="34"/>
      <c r="AC32" s="33">
        <f t="shared" si="7"/>
        <v>0</v>
      </c>
      <c r="AD32" s="34"/>
      <c r="AE32" s="34"/>
      <c r="AF32" s="34"/>
      <c r="AG32" s="33">
        <f t="shared" si="8"/>
        <v>0</v>
      </c>
      <c r="AH32" s="34"/>
      <c r="AI32" s="34"/>
      <c r="AJ32" s="33">
        <f t="shared" si="9"/>
        <v>0</v>
      </c>
      <c r="AK32" s="34"/>
      <c r="AL32" s="34"/>
      <c r="AM32" s="33">
        <f t="shared" si="10"/>
        <v>0</v>
      </c>
      <c r="AN32" s="34"/>
      <c r="AO32" s="34"/>
      <c r="AP32" s="33">
        <f t="shared" si="11"/>
        <v>0</v>
      </c>
      <c r="AQ32" s="34"/>
      <c r="AR32" s="34"/>
      <c r="AS32" s="33">
        <f t="shared" si="12"/>
        <v>0</v>
      </c>
      <c r="AT32" s="34"/>
      <c r="AU32" s="34"/>
      <c r="AV32" s="33">
        <f t="shared" si="13"/>
        <v>0</v>
      </c>
      <c r="AW32" s="33">
        <f t="shared" si="14"/>
        <v>0</v>
      </c>
      <c r="AX32" s="33">
        <f t="shared" si="14"/>
        <v>0</v>
      </c>
      <c r="AY32" s="35"/>
      <c r="AZ32" s="35"/>
      <c r="BA32" s="35"/>
      <c r="BB32" s="35"/>
      <c r="BC32" s="35"/>
      <c r="BD32" s="35"/>
      <c r="BE32" s="34"/>
      <c r="BF32" s="34"/>
      <c r="BG32" s="33">
        <f t="shared" si="15"/>
        <v>0</v>
      </c>
      <c r="BH32" s="34"/>
      <c r="BI32" s="34"/>
      <c r="BJ32" s="33">
        <f t="shared" si="16"/>
        <v>0</v>
      </c>
      <c r="BK32" s="34"/>
      <c r="BL32" s="34"/>
      <c r="BM32" s="33">
        <f t="shared" si="17"/>
        <v>113</v>
      </c>
      <c r="BN32" s="34">
        <v>46</v>
      </c>
      <c r="BO32" s="34">
        <v>0</v>
      </c>
      <c r="BP32" s="34">
        <v>33</v>
      </c>
      <c r="BQ32" s="34">
        <v>34</v>
      </c>
      <c r="BR32" s="34">
        <v>0</v>
      </c>
      <c r="BS32" s="34"/>
      <c r="BT32" s="34"/>
      <c r="BU32" s="33">
        <f t="shared" si="18"/>
        <v>0</v>
      </c>
      <c r="BV32" s="34"/>
      <c r="BW32" s="34"/>
      <c r="BX32" s="33">
        <f t="shared" si="19"/>
        <v>0</v>
      </c>
      <c r="BY32" s="34"/>
      <c r="BZ32" s="34"/>
      <c r="CA32" s="33">
        <f t="shared" si="20"/>
        <v>0</v>
      </c>
      <c r="CB32" s="34"/>
      <c r="CC32" s="34"/>
      <c r="CD32" s="7">
        <f t="shared" si="21"/>
        <v>1038</v>
      </c>
      <c r="CE32" s="8">
        <f t="shared" si="22"/>
        <v>913</v>
      </c>
      <c r="CF32" s="9">
        <f t="shared" si="23"/>
        <v>125</v>
      </c>
    </row>
    <row r="33" spans="1:84" ht="31.5" x14ac:dyDescent="0.2">
      <c r="A33" s="6" t="s">
        <v>93</v>
      </c>
      <c r="B33" s="33">
        <f t="shared" si="0"/>
        <v>0</v>
      </c>
      <c r="C33" s="34"/>
      <c r="D33" s="34"/>
      <c r="E33" s="34"/>
      <c r="F33" s="34"/>
      <c r="G33" s="33">
        <f t="shared" si="1"/>
        <v>140</v>
      </c>
      <c r="H33" s="34">
        <v>0</v>
      </c>
      <c r="I33" s="34">
        <v>0</v>
      </c>
      <c r="J33" s="34">
        <v>0</v>
      </c>
      <c r="K33" s="34">
        <v>140</v>
      </c>
      <c r="L33" s="33">
        <f t="shared" si="2"/>
        <v>188</v>
      </c>
      <c r="M33" s="34">
        <v>0</v>
      </c>
      <c r="N33" s="34">
        <v>0</v>
      </c>
      <c r="O33" s="34">
        <v>0</v>
      </c>
      <c r="P33" s="34">
        <v>188</v>
      </c>
      <c r="Q33" s="33">
        <f t="shared" si="3"/>
        <v>0</v>
      </c>
      <c r="R33" s="34"/>
      <c r="S33" s="34"/>
      <c r="T33" s="33">
        <f t="shared" si="4"/>
        <v>0</v>
      </c>
      <c r="U33" s="34"/>
      <c r="V33" s="34"/>
      <c r="W33" s="33">
        <f t="shared" si="5"/>
        <v>0</v>
      </c>
      <c r="X33" s="34"/>
      <c r="Y33" s="34"/>
      <c r="Z33" s="33">
        <f t="shared" si="6"/>
        <v>0</v>
      </c>
      <c r="AA33" s="34"/>
      <c r="AB33" s="34"/>
      <c r="AC33" s="33">
        <f t="shared" si="7"/>
        <v>0</v>
      </c>
      <c r="AD33" s="34"/>
      <c r="AE33" s="34"/>
      <c r="AF33" s="34"/>
      <c r="AG33" s="33">
        <f t="shared" si="8"/>
        <v>0</v>
      </c>
      <c r="AH33" s="34"/>
      <c r="AI33" s="34"/>
      <c r="AJ33" s="33">
        <f t="shared" si="9"/>
        <v>0</v>
      </c>
      <c r="AK33" s="34"/>
      <c r="AL33" s="34"/>
      <c r="AM33" s="33">
        <f t="shared" si="10"/>
        <v>0</v>
      </c>
      <c r="AN33" s="34"/>
      <c r="AO33" s="34"/>
      <c r="AP33" s="33">
        <f t="shared" si="11"/>
        <v>0</v>
      </c>
      <c r="AQ33" s="34"/>
      <c r="AR33" s="34"/>
      <c r="AS33" s="33">
        <f t="shared" si="12"/>
        <v>0</v>
      </c>
      <c r="AT33" s="34"/>
      <c r="AU33" s="34"/>
      <c r="AV33" s="33">
        <f t="shared" si="13"/>
        <v>0</v>
      </c>
      <c r="AW33" s="33">
        <f t="shared" si="14"/>
        <v>0</v>
      </c>
      <c r="AX33" s="33">
        <f t="shared" si="14"/>
        <v>0</v>
      </c>
      <c r="AY33" s="35"/>
      <c r="AZ33" s="35"/>
      <c r="BA33" s="35"/>
      <c r="BB33" s="35"/>
      <c r="BC33" s="35"/>
      <c r="BD33" s="35"/>
      <c r="BE33" s="34"/>
      <c r="BF33" s="34"/>
      <c r="BG33" s="33">
        <f t="shared" si="15"/>
        <v>0</v>
      </c>
      <c r="BH33" s="34"/>
      <c r="BI33" s="34"/>
      <c r="BJ33" s="33">
        <f t="shared" si="16"/>
        <v>0</v>
      </c>
      <c r="BK33" s="34"/>
      <c r="BL33" s="34"/>
      <c r="BM33" s="33">
        <f t="shared" si="17"/>
        <v>57</v>
      </c>
      <c r="BN33" s="34">
        <v>22</v>
      </c>
      <c r="BO33" s="34">
        <v>0</v>
      </c>
      <c r="BP33" s="34">
        <v>35</v>
      </c>
      <c r="BQ33" s="34"/>
      <c r="BR33" s="34"/>
      <c r="BS33" s="34"/>
      <c r="BT33" s="34"/>
      <c r="BU33" s="33">
        <f t="shared" si="18"/>
        <v>0</v>
      </c>
      <c r="BV33" s="34"/>
      <c r="BW33" s="34"/>
      <c r="BX33" s="33">
        <f t="shared" si="19"/>
        <v>0</v>
      </c>
      <c r="BY33" s="34"/>
      <c r="BZ33" s="34"/>
      <c r="CA33" s="33">
        <f t="shared" si="20"/>
        <v>0</v>
      </c>
      <c r="CB33" s="34"/>
      <c r="CC33" s="34"/>
      <c r="CD33" s="7">
        <f t="shared" si="21"/>
        <v>385</v>
      </c>
      <c r="CE33" s="8">
        <f t="shared" si="22"/>
        <v>245</v>
      </c>
      <c r="CF33" s="9">
        <f t="shared" si="23"/>
        <v>140</v>
      </c>
    </row>
    <row r="34" spans="1:84" ht="47.25" x14ac:dyDescent="0.2">
      <c r="A34" s="6" t="s">
        <v>94</v>
      </c>
      <c r="B34" s="33">
        <f t="shared" si="0"/>
        <v>0</v>
      </c>
      <c r="C34" s="34"/>
      <c r="D34" s="34"/>
      <c r="E34" s="34"/>
      <c r="F34" s="34"/>
      <c r="G34" s="33">
        <f t="shared" si="1"/>
        <v>140</v>
      </c>
      <c r="H34" s="34">
        <v>0</v>
      </c>
      <c r="I34" s="34">
        <v>0</v>
      </c>
      <c r="J34" s="34">
        <v>0</v>
      </c>
      <c r="K34" s="34">
        <v>140</v>
      </c>
      <c r="L34" s="33">
        <f t="shared" si="2"/>
        <v>480</v>
      </c>
      <c r="M34" s="34">
        <v>0</v>
      </c>
      <c r="N34" s="34">
        <v>0</v>
      </c>
      <c r="O34" s="34">
        <v>0</v>
      </c>
      <c r="P34" s="34">
        <v>480</v>
      </c>
      <c r="Q34" s="33">
        <f t="shared" si="3"/>
        <v>0</v>
      </c>
      <c r="R34" s="34"/>
      <c r="S34" s="34"/>
      <c r="T34" s="33">
        <f t="shared" si="4"/>
        <v>0</v>
      </c>
      <c r="U34" s="34"/>
      <c r="V34" s="34"/>
      <c r="W34" s="33">
        <f t="shared" si="5"/>
        <v>0</v>
      </c>
      <c r="X34" s="34"/>
      <c r="Y34" s="34"/>
      <c r="Z34" s="33">
        <f t="shared" si="6"/>
        <v>0</v>
      </c>
      <c r="AA34" s="34"/>
      <c r="AB34" s="34"/>
      <c r="AC34" s="33">
        <f t="shared" si="7"/>
        <v>0</v>
      </c>
      <c r="AD34" s="34"/>
      <c r="AE34" s="34"/>
      <c r="AF34" s="34"/>
      <c r="AG34" s="33">
        <f t="shared" si="8"/>
        <v>0</v>
      </c>
      <c r="AH34" s="34"/>
      <c r="AI34" s="34"/>
      <c r="AJ34" s="33">
        <f t="shared" si="9"/>
        <v>0</v>
      </c>
      <c r="AK34" s="34"/>
      <c r="AL34" s="34"/>
      <c r="AM34" s="33">
        <f t="shared" si="10"/>
        <v>0</v>
      </c>
      <c r="AN34" s="34"/>
      <c r="AO34" s="34"/>
      <c r="AP34" s="33">
        <f t="shared" si="11"/>
        <v>0</v>
      </c>
      <c r="AQ34" s="34"/>
      <c r="AR34" s="34"/>
      <c r="AS34" s="33">
        <f t="shared" si="12"/>
        <v>0</v>
      </c>
      <c r="AT34" s="34"/>
      <c r="AU34" s="34"/>
      <c r="AV34" s="33">
        <f t="shared" si="13"/>
        <v>0</v>
      </c>
      <c r="AW34" s="33">
        <f t="shared" si="14"/>
        <v>0</v>
      </c>
      <c r="AX34" s="33">
        <f t="shared" si="14"/>
        <v>0</v>
      </c>
      <c r="AY34" s="35"/>
      <c r="AZ34" s="35"/>
      <c r="BA34" s="35"/>
      <c r="BB34" s="35"/>
      <c r="BC34" s="35"/>
      <c r="BD34" s="35"/>
      <c r="BE34" s="34"/>
      <c r="BF34" s="34"/>
      <c r="BG34" s="33">
        <f t="shared" si="15"/>
        <v>0</v>
      </c>
      <c r="BH34" s="34"/>
      <c r="BI34" s="34"/>
      <c r="BJ34" s="33">
        <f t="shared" si="16"/>
        <v>0</v>
      </c>
      <c r="BK34" s="34"/>
      <c r="BL34" s="34"/>
      <c r="BM34" s="33">
        <f t="shared" si="17"/>
        <v>127</v>
      </c>
      <c r="BN34" s="34">
        <v>0</v>
      </c>
      <c r="BO34" s="34">
        <v>0</v>
      </c>
      <c r="BP34" s="34">
        <v>94</v>
      </c>
      <c r="BQ34" s="34">
        <v>33</v>
      </c>
      <c r="BR34" s="34"/>
      <c r="BS34" s="34"/>
      <c r="BT34" s="34"/>
      <c r="BU34" s="33">
        <f t="shared" si="18"/>
        <v>0</v>
      </c>
      <c r="BV34" s="34"/>
      <c r="BW34" s="34"/>
      <c r="BX34" s="33">
        <f t="shared" si="19"/>
        <v>0</v>
      </c>
      <c r="BY34" s="34"/>
      <c r="BZ34" s="34"/>
      <c r="CA34" s="33">
        <f t="shared" si="20"/>
        <v>0</v>
      </c>
      <c r="CB34" s="34"/>
      <c r="CC34" s="34"/>
      <c r="CD34" s="7">
        <f t="shared" si="21"/>
        <v>747</v>
      </c>
      <c r="CE34" s="8">
        <f t="shared" si="22"/>
        <v>607</v>
      </c>
      <c r="CF34" s="9">
        <f t="shared" si="23"/>
        <v>140</v>
      </c>
    </row>
    <row r="35" spans="1:84" ht="38.25" customHeight="1" x14ac:dyDescent="0.2">
      <c r="A35" s="6" t="s">
        <v>95</v>
      </c>
      <c r="B35" s="33">
        <f t="shared" si="0"/>
        <v>0</v>
      </c>
      <c r="C35" s="34"/>
      <c r="D35" s="34"/>
      <c r="E35" s="34"/>
      <c r="F35" s="34"/>
      <c r="G35" s="33">
        <f t="shared" si="1"/>
        <v>129</v>
      </c>
      <c r="H35" s="34">
        <v>0</v>
      </c>
      <c r="I35" s="34">
        <v>0</v>
      </c>
      <c r="J35" s="34">
        <v>0</v>
      </c>
      <c r="K35" s="34">
        <v>129</v>
      </c>
      <c r="L35" s="33">
        <f t="shared" si="2"/>
        <v>1000</v>
      </c>
      <c r="M35" s="34">
        <v>0</v>
      </c>
      <c r="N35" s="34">
        <v>0</v>
      </c>
      <c r="O35" s="34">
        <v>0</v>
      </c>
      <c r="P35" s="34">
        <v>1000</v>
      </c>
      <c r="Q35" s="33">
        <f t="shared" si="3"/>
        <v>0</v>
      </c>
      <c r="R35" s="34"/>
      <c r="S35" s="34"/>
      <c r="T35" s="33">
        <f t="shared" si="4"/>
        <v>0</v>
      </c>
      <c r="U35" s="34"/>
      <c r="V35" s="34"/>
      <c r="W35" s="33">
        <f t="shared" si="5"/>
        <v>0</v>
      </c>
      <c r="X35" s="34"/>
      <c r="Y35" s="34"/>
      <c r="Z35" s="33">
        <f t="shared" si="6"/>
        <v>0</v>
      </c>
      <c r="AA35" s="34"/>
      <c r="AB35" s="34"/>
      <c r="AC35" s="33">
        <f t="shared" si="7"/>
        <v>0</v>
      </c>
      <c r="AD35" s="34"/>
      <c r="AE35" s="34"/>
      <c r="AF35" s="34"/>
      <c r="AG35" s="33">
        <f t="shared" si="8"/>
        <v>0</v>
      </c>
      <c r="AH35" s="34"/>
      <c r="AI35" s="34"/>
      <c r="AJ35" s="33">
        <f t="shared" si="9"/>
        <v>0</v>
      </c>
      <c r="AK35" s="34"/>
      <c r="AL35" s="34"/>
      <c r="AM35" s="33">
        <f t="shared" si="10"/>
        <v>0</v>
      </c>
      <c r="AN35" s="34"/>
      <c r="AO35" s="34"/>
      <c r="AP35" s="33">
        <f t="shared" si="11"/>
        <v>0</v>
      </c>
      <c r="AQ35" s="34"/>
      <c r="AR35" s="34"/>
      <c r="AS35" s="33">
        <f t="shared" si="12"/>
        <v>0</v>
      </c>
      <c r="AT35" s="34"/>
      <c r="AU35" s="34"/>
      <c r="AV35" s="33">
        <f t="shared" si="13"/>
        <v>0</v>
      </c>
      <c r="AW35" s="33">
        <f t="shared" si="14"/>
        <v>0</v>
      </c>
      <c r="AX35" s="33">
        <f t="shared" si="14"/>
        <v>0</v>
      </c>
      <c r="AY35" s="35"/>
      <c r="AZ35" s="35"/>
      <c r="BA35" s="35"/>
      <c r="BB35" s="35"/>
      <c r="BC35" s="35"/>
      <c r="BD35" s="35"/>
      <c r="BE35" s="34"/>
      <c r="BF35" s="34"/>
      <c r="BG35" s="33">
        <f t="shared" si="15"/>
        <v>0</v>
      </c>
      <c r="BH35" s="34"/>
      <c r="BI35" s="34"/>
      <c r="BJ35" s="33">
        <f t="shared" si="16"/>
        <v>0</v>
      </c>
      <c r="BK35" s="34"/>
      <c r="BL35" s="34"/>
      <c r="BM35" s="33">
        <f t="shared" si="17"/>
        <v>374</v>
      </c>
      <c r="BN35" s="34">
        <v>270</v>
      </c>
      <c r="BO35" s="34">
        <v>0</v>
      </c>
      <c r="BP35" s="34">
        <v>104</v>
      </c>
      <c r="BQ35" s="34">
        <v>0</v>
      </c>
      <c r="BR35" s="34"/>
      <c r="BS35" s="34"/>
      <c r="BT35" s="34"/>
      <c r="BU35" s="33">
        <f t="shared" si="18"/>
        <v>0</v>
      </c>
      <c r="BV35" s="34"/>
      <c r="BW35" s="34"/>
      <c r="BX35" s="33">
        <f t="shared" si="19"/>
        <v>0</v>
      </c>
      <c r="BY35" s="34"/>
      <c r="BZ35" s="34"/>
      <c r="CA35" s="33">
        <f t="shared" si="20"/>
        <v>0</v>
      </c>
      <c r="CB35" s="34"/>
      <c r="CC35" s="34"/>
      <c r="CD35" s="7">
        <f t="shared" si="21"/>
        <v>1503</v>
      </c>
      <c r="CE35" s="8">
        <f t="shared" si="22"/>
        <v>1374</v>
      </c>
      <c r="CF35" s="9">
        <f t="shared" si="23"/>
        <v>129</v>
      </c>
    </row>
    <row r="36" spans="1:84" ht="39.75" customHeight="1" x14ac:dyDescent="0.2">
      <c r="A36" s="6" t="s">
        <v>96</v>
      </c>
      <c r="B36" s="33">
        <f t="shared" si="0"/>
        <v>0</v>
      </c>
      <c r="C36" s="34"/>
      <c r="D36" s="34"/>
      <c r="E36" s="34"/>
      <c r="F36" s="34"/>
      <c r="G36" s="33">
        <f t="shared" si="1"/>
        <v>62</v>
      </c>
      <c r="H36" s="34">
        <v>0</v>
      </c>
      <c r="I36" s="34">
        <v>0</v>
      </c>
      <c r="J36" s="34">
        <v>0</v>
      </c>
      <c r="K36" s="34">
        <v>62</v>
      </c>
      <c r="L36" s="33">
        <f t="shared" si="2"/>
        <v>573</v>
      </c>
      <c r="M36" s="34">
        <v>0</v>
      </c>
      <c r="N36" s="34">
        <v>0</v>
      </c>
      <c r="O36" s="34">
        <v>0</v>
      </c>
      <c r="P36" s="34">
        <v>573</v>
      </c>
      <c r="Q36" s="33">
        <f t="shared" si="3"/>
        <v>0</v>
      </c>
      <c r="R36" s="34"/>
      <c r="S36" s="34"/>
      <c r="T36" s="33">
        <f t="shared" si="4"/>
        <v>0</v>
      </c>
      <c r="U36" s="34"/>
      <c r="V36" s="34"/>
      <c r="W36" s="33">
        <f t="shared" si="5"/>
        <v>0</v>
      </c>
      <c r="X36" s="34"/>
      <c r="Y36" s="34"/>
      <c r="Z36" s="33">
        <f t="shared" si="6"/>
        <v>0</v>
      </c>
      <c r="AA36" s="34"/>
      <c r="AB36" s="34"/>
      <c r="AC36" s="33">
        <f t="shared" si="7"/>
        <v>0</v>
      </c>
      <c r="AD36" s="34"/>
      <c r="AE36" s="34"/>
      <c r="AF36" s="34"/>
      <c r="AG36" s="33">
        <f t="shared" si="8"/>
        <v>0</v>
      </c>
      <c r="AH36" s="34"/>
      <c r="AI36" s="34"/>
      <c r="AJ36" s="33">
        <f t="shared" si="9"/>
        <v>0</v>
      </c>
      <c r="AK36" s="34"/>
      <c r="AL36" s="34"/>
      <c r="AM36" s="33">
        <f t="shared" si="10"/>
        <v>0</v>
      </c>
      <c r="AN36" s="34"/>
      <c r="AO36" s="34"/>
      <c r="AP36" s="33">
        <f t="shared" si="11"/>
        <v>0</v>
      </c>
      <c r="AQ36" s="34"/>
      <c r="AR36" s="34"/>
      <c r="AS36" s="33">
        <f t="shared" si="12"/>
        <v>0</v>
      </c>
      <c r="AT36" s="34"/>
      <c r="AU36" s="34"/>
      <c r="AV36" s="33">
        <f t="shared" si="13"/>
        <v>0</v>
      </c>
      <c r="AW36" s="33">
        <f t="shared" si="14"/>
        <v>0</v>
      </c>
      <c r="AX36" s="33">
        <f t="shared" si="14"/>
        <v>0</v>
      </c>
      <c r="AY36" s="35"/>
      <c r="AZ36" s="35"/>
      <c r="BA36" s="35"/>
      <c r="BB36" s="35"/>
      <c r="BC36" s="35"/>
      <c r="BD36" s="35"/>
      <c r="BE36" s="34"/>
      <c r="BF36" s="34"/>
      <c r="BG36" s="33">
        <f t="shared" si="15"/>
        <v>0</v>
      </c>
      <c r="BH36" s="34"/>
      <c r="BI36" s="34"/>
      <c r="BJ36" s="33">
        <f t="shared" si="16"/>
        <v>0</v>
      </c>
      <c r="BK36" s="34"/>
      <c r="BL36" s="34"/>
      <c r="BM36" s="33">
        <f t="shared" si="17"/>
        <v>38</v>
      </c>
      <c r="BN36" s="34">
        <v>38</v>
      </c>
      <c r="BO36" s="34"/>
      <c r="BP36" s="34"/>
      <c r="BQ36" s="34"/>
      <c r="BR36" s="34"/>
      <c r="BS36" s="34"/>
      <c r="BT36" s="34"/>
      <c r="BU36" s="33">
        <f t="shared" si="18"/>
        <v>0</v>
      </c>
      <c r="BV36" s="34"/>
      <c r="BW36" s="34"/>
      <c r="BX36" s="33">
        <f t="shared" si="19"/>
        <v>0</v>
      </c>
      <c r="BY36" s="34"/>
      <c r="BZ36" s="34"/>
      <c r="CA36" s="33">
        <f t="shared" si="20"/>
        <v>0</v>
      </c>
      <c r="CB36" s="34"/>
      <c r="CC36" s="34"/>
      <c r="CD36" s="7">
        <f t="shared" si="21"/>
        <v>673</v>
      </c>
      <c r="CE36" s="8">
        <f t="shared" si="22"/>
        <v>611</v>
      </c>
      <c r="CF36" s="9">
        <f t="shared" si="23"/>
        <v>62</v>
      </c>
    </row>
    <row r="37" spans="1:84" ht="47.25" x14ac:dyDescent="0.2">
      <c r="A37" s="6" t="s">
        <v>97</v>
      </c>
      <c r="B37" s="33">
        <f t="shared" si="0"/>
        <v>0</v>
      </c>
      <c r="C37" s="34"/>
      <c r="D37" s="34"/>
      <c r="E37" s="34"/>
      <c r="F37" s="34"/>
      <c r="G37" s="33">
        <f t="shared" si="1"/>
        <v>140</v>
      </c>
      <c r="H37" s="34">
        <v>0</v>
      </c>
      <c r="I37" s="34">
        <v>0</v>
      </c>
      <c r="J37" s="34">
        <v>0</v>
      </c>
      <c r="K37" s="34">
        <v>140</v>
      </c>
      <c r="L37" s="33">
        <f t="shared" si="2"/>
        <v>1613</v>
      </c>
      <c r="M37" s="34">
        <v>0</v>
      </c>
      <c r="N37" s="34">
        <v>0</v>
      </c>
      <c r="O37" s="34">
        <v>0</v>
      </c>
      <c r="P37" s="34">
        <v>1613</v>
      </c>
      <c r="Q37" s="33">
        <f t="shared" si="3"/>
        <v>0</v>
      </c>
      <c r="R37" s="34"/>
      <c r="S37" s="34"/>
      <c r="T37" s="33">
        <f t="shared" si="4"/>
        <v>0</v>
      </c>
      <c r="U37" s="34"/>
      <c r="V37" s="34"/>
      <c r="W37" s="33">
        <f t="shared" si="5"/>
        <v>0</v>
      </c>
      <c r="X37" s="34"/>
      <c r="Y37" s="34"/>
      <c r="Z37" s="33">
        <f t="shared" si="6"/>
        <v>0</v>
      </c>
      <c r="AA37" s="34"/>
      <c r="AB37" s="34"/>
      <c r="AC37" s="33">
        <f t="shared" si="7"/>
        <v>0</v>
      </c>
      <c r="AD37" s="34"/>
      <c r="AE37" s="34"/>
      <c r="AF37" s="34"/>
      <c r="AG37" s="33">
        <f t="shared" si="8"/>
        <v>0</v>
      </c>
      <c r="AH37" s="34"/>
      <c r="AI37" s="34"/>
      <c r="AJ37" s="33">
        <f t="shared" si="9"/>
        <v>0</v>
      </c>
      <c r="AK37" s="34"/>
      <c r="AL37" s="34"/>
      <c r="AM37" s="33">
        <f t="shared" si="10"/>
        <v>0</v>
      </c>
      <c r="AN37" s="34"/>
      <c r="AO37" s="34"/>
      <c r="AP37" s="33">
        <f t="shared" si="11"/>
        <v>159</v>
      </c>
      <c r="AQ37" s="34">
        <v>159</v>
      </c>
      <c r="AR37" s="34"/>
      <c r="AS37" s="33">
        <f t="shared" si="12"/>
        <v>0</v>
      </c>
      <c r="AT37" s="34"/>
      <c r="AU37" s="34"/>
      <c r="AV37" s="33">
        <f t="shared" si="13"/>
        <v>0</v>
      </c>
      <c r="AW37" s="33">
        <f t="shared" si="14"/>
        <v>0</v>
      </c>
      <c r="AX37" s="33">
        <f t="shared" si="14"/>
        <v>0</v>
      </c>
      <c r="AY37" s="35"/>
      <c r="AZ37" s="35"/>
      <c r="BA37" s="35"/>
      <c r="BB37" s="35"/>
      <c r="BC37" s="35"/>
      <c r="BD37" s="35"/>
      <c r="BE37" s="34"/>
      <c r="BF37" s="34"/>
      <c r="BG37" s="33">
        <f t="shared" si="15"/>
        <v>0</v>
      </c>
      <c r="BH37" s="34"/>
      <c r="BI37" s="34"/>
      <c r="BJ37" s="33">
        <f t="shared" si="16"/>
        <v>0</v>
      </c>
      <c r="BK37" s="34"/>
      <c r="BL37" s="34"/>
      <c r="BM37" s="33">
        <f t="shared" si="17"/>
        <v>364</v>
      </c>
      <c r="BN37" s="34">
        <v>278</v>
      </c>
      <c r="BO37" s="34">
        <v>0</v>
      </c>
      <c r="BP37" s="34">
        <v>86</v>
      </c>
      <c r="BQ37" s="34"/>
      <c r="BR37" s="34"/>
      <c r="BS37" s="34"/>
      <c r="BT37" s="34"/>
      <c r="BU37" s="33">
        <f t="shared" si="18"/>
        <v>0</v>
      </c>
      <c r="BV37" s="34"/>
      <c r="BW37" s="34"/>
      <c r="BX37" s="33">
        <f t="shared" si="19"/>
        <v>0</v>
      </c>
      <c r="BY37" s="34"/>
      <c r="BZ37" s="34"/>
      <c r="CA37" s="33">
        <f t="shared" si="20"/>
        <v>0</v>
      </c>
      <c r="CB37" s="34"/>
      <c r="CC37" s="34"/>
      <c r="CD37" s="7">
        <f t="shared" si="21"/>
        <v>2276</v>
      </c>
      <c r="CE37" s="8">
        <f t="shared" si="22"/>
        <v>2136</v>
      </c>
      <c r="CF37" s="9">
        <f t="shared" si="23"/>
        <v>140</v>
      </c>
    </row>
    <row r="38" spans="1:84" ht="31.5" x14ac:dyDescent="0.2">
      <c r="A38" s="6" t="s">
        <v>98</v>
      </c>
      <c r="B38" s="33">
        <f t="shared" si="0"/>
        <v>0</v>
      </c>
      <c r="C38" s="34"/>
      <c r="D38" s="34"/>
      <c r="E38" s="34"/>
      <c r="F38" s="34"/>
      <c r="G38" s="33">
        <f t="shared" si="1"/>
        <v>200</v>
      </c>
      <c r="H38" s="34">
        <v>0</v>
      </c>
      <c r="I38" s="34">
        <v>0</v>
      </c>
      <c r="J38" s="34">
        <v>0</v>
      </c>
      <c r="K38" s="34">
        <v>200</v>
      </c>
      <c r="L38" s="33">
        <f t="shared" si="2"/>
        <v>170</v>
      </c>
      <c r="M38" s="34">
        <v>0</v>
      </c>
      <c r="N38" s="34">
        <v>0</v>
      </c>
      <c r="O38" s="34">
        <v>0</v>
      </c>
      <c r="P38" s="34">
        <v>170</v>
      </c>
      <c r="Q38" s="33">
        <f t="shared" si="3"/>
        <v>0</v>
      </c>
      <c r="R38" s="34">
        <v>0</v>
      </c>
      <c r="S38" s="34">
        <v>0</v>
      </c>
      <c r="T38" s="33">
        <f t="shared" si="4"/>
        <v>0</v>
      </c>
      <c r="U38" s="34">
        <v>0</v>
      </c>
      <c r="V38" s="34">
        <v>0</v>
      </c>
      <c r="W38" s="33">
        <f t="shared" si="5"/>
        <v>0</v>
      </c>
      <c r="X38" s="34">
        <v>0</v>
      </c>
      <c r="Y38" s="34">
        <v>0</v>
      </c>
      <c r="Z38" s="33">
        <f t="shared" si="6"/>
        <v>101</v>
      </c>
      <c r="AA38" s="34">
        <v>101</v>
      </c>
      <c r="AB38" s="34"/>
      <c r="AC38" s="33">
        <f t="shared" si="7"/>
        <v>0</v>
      </c>
      <c r="AD38" s="34"/>
      <c r="AE38" s="34"/>
      <c r="AF38" s="34"/>
      <c r="AG38" s="33">
        <f t="shared" si="8"/>
        <v>0</v>
      </c>
      <c r="AH38" s="34"/>
      <c r="AI38" s="34"/>
      <c r="AJ38" s="33">
        <f t="shared" si="9"/>
        <v>0</v>
      </c>
      <c r="AK38" s="34"/>
      <c r="AL38" s="34"/>
      <c r="AM38" s="33">
        <f t="shared" si="10"/>
        <v>0</v>
      </c>
      <c r="AN38" s="34"/>
      <c r="AO38" s="34"/>
      <c r="AP38" s="33">
        <f t="shared" si="11"/>
        <v>43</v>
      </c>
      <c r="AQ38" s="34">
        <v>43</v>
      </c>
      <c r="AR38" s="34"/>
      <c r="AS38" s="33">
        <f t="shared" si="12"/>
        <v>0</v>
      </c>
      <c r="AT38" s="34"/>
      <c r="AU38" s="34"/>
      <c r="AV38" s="33">
        <f t="shared" si="13"/>
        <v>0</v>
      </c>
      <c r="AW38" s="33">
        <f t="shared" si="14"/>
        <v>0</v>
      </c>
      <c r="AX38" s="33">
        <f t="shared" si="14"/>
        <v>0</v>
      </c>
      <c r="AY38" s="35"/>
      <c r="AZ38" s="35"/>
      <c r="BA38" s="35"/>
      <c r="BB38" s="35"/>
      <c r="BC38" s="35"/>
      <c r="BD38" s="35"/>
      <c r="BE38" s="34"/>
      <c r="BF38" s="34"/>
      <c r="BG38" s="33">
        <f t="shared" si="15"/>
        <v>0</v>
      </c>
      <c r="BH38" s="34"/>
      <c r="BI38" s="34"/>
      <c r="BJ38" s="33">
        <f t="shared" si="16"/>
        <v>0</v>
      </c>
      <c r="BK38" s="34"/>
      <c r="BL38" s="34"/>
      <c r="BM38" s="33">
        <f t="shared" si="17"/>
        <v>79</v>
      </c>
      <c r="BN38" s="34">
        <v>44</v>
      </c>
      <c r="BO38" s="34">
        <v>0</v>
      </c>
      <c r="BP38" s="34">
        <v>35</v>
      </c>
      <c r="BQ38" s="34">
        <v>0</v>
      </c>
      <c r="BR38" s="34"/>
      <c r="BS38" s="34"/>
      <c r="BT38" s="34"/>
      <c r="BU38" s="33">
        <f t="shared" si="18"/>
        <v>0</v>
      </c>
      <c r="BV38" s="34"/>
      <c r="BW38" s="34"/>
      <c r="BX38" s="33">
        <f t="shared" si="19"/>
        <v>0</v>
      </c>
      <c r="BY38" s="34"/>
      <c r="BZ38" s="34"/>
      <c r="CA38" s="33">
        <f t="shared" si="20"/>
        <v>0</v>
      </c>
      <c r="CB38" s="34"/>
      <c r="CC38" s="34"/>
      <c r="CD38" s="7">
        <f t="shared" si="21"/>
        <v>593</v>
      </c>
      <c r="CE38" s="8">
        <f t="shared" si="22"/>
        <v>393</v>
      </c>
      <c r="CF38" s="9">
        <f t="shared" si="23"/>
        <v>200</v>
      </c>
    </row>
    <row r="39" spans="1:84" ht="47.25" x14ac:dyDescent="0.2">
      <c r="A39" s="6" t="s">
        <v>99</v>
      </c>
      <c r="B39" s="33">
        <f t="shared" si="0"/>
        <v>0</v>
      </c>
      <c r="C39" s="34"/>
      <c r="D39" s="34"/>
      <c r="E39" s="34"/>
      <c r="F39" s="34"/>
      <c r="G39" s="33">
        <f t="shared" si="1"/>
        <v>29</v>
      </c>
      <c r="H39" s="34">
        <v>0</v>
      </c>
      <c r="I39" s="34">
        <v>0</v>
      </c>
      <c r="J39" s="34">
        <v>0</v>
      </c>
      <c r="K39" s="34">
        <v>29</v>
      </c>
      <c r="L39" s="33">
        <f t="shared" si="2"/>
        <v>173</v>
      </c>
      <c r="M39" s="34">
        <v>0</v>
      </c>
      <c r="N39" s="34">
        <v>0</v>
      </c>
      <c r="O39" s="34">
        <v>0</v>
      </c>
      <c r="P39" s="34">
        <v>173</v>
      </c>
      <c r="Q39" s="33">
        <f t="shared" si="3"/>
        <v>0</v>
      </c>
      <c r="R39" s="34"/>
      <c r="S39" s="34"/>
      <c r="T39" s="33">
        <f t="shared" si="4"/>
        <v>0</v>
      </c>
      <c r="U39" s="34"/>
      <c r="V39" s="34"/>
      <c r="W39" s="33">
        <f t="shared" si="5"/>
        <v>0</v>
      </c>
      <c r="X39" s="34"/>
      <c r="Y39" s="34"/>
      <c r="Z39" s="33">
        <f t="shared" si="6"/>
        <v>0</v>
      </c>
      <c r="AA39" s="34"/>
      <c r="AB39" s="34"/>
      <c r="AC39" s="33">
        <f t="shared" si="7"/>
        <v>0</v>
      </c>
      <c r="AD39" s="34"/>
      <c r="AE39" s="34"/>
      <c r="AF39" s="34"/>
      <c r="AG39" s="33">
        <f t="shared" si="8"/>
        <v>0</v>
      </c>
      <c r="AH39" s="34"/>
      <c r="AI39" s="34"/>
      <c r="AJ39" s="33">
        <f t="shared" si="9"/>
        <v>0</v>
      </c>
      <c r="AK39" s="34"/>
      <c r="AL39" s="34"/>
      <c r="AM39" s="33">
        <f t="shared" si="10"/>
        <v>0</v>
      </c>
      <c r="AN39" s="34"/>
      <c r="AO39" s="34"/>
      <c r="AP39" s="33">
        <f t="shared" si="11"/>
        <v>90</v>
      </c>
      <c r="AQ39" s="34">
        <v>90</v>
      </c>
      <c r="AR39" s="34"/>
      <c r="AS39" s="33">
        <f t="shared" si="12"/>
        <v>0</v>
      </c>
      <c r="AT39" s="34"/>
      <c r="AU39" s="34"/>
      <c r="AV39" s="33">
        <f t="shared" si="13"/>
        <v>0</v>
      </c>
      <c r="AW39" s="33">
        <f t="shared" si="14"/>
        <v>0</v>
      </c>
      <c r="AX39" s="33">
        <f t="shared" si="14"/>
        <v>0</v>
      </c>
      <c r="AY39" s="35"/>
      <c r="AZ39" s="35"/>
      <c r="BA39" s="35"/>
      <c r="BB39" s="35"/>
      <c r="BC39" s="35"/>
      <c r="BD39" s="35"/>
      <c r="BE39" s="34"/>
      <c r="BF39" s="34"/>
      <c r="BG39" s="33">
        <f t="shared" si="15"/>
        <v>0</v>
      </c>
      <c r="BH39" s="34"/>
      <c r="BI39" s="34"/>
      <c r="BJ39" s="33">
        <f t="shared" si="16"/>
        <v>0</v>
      </c>
      <c r="BK39" s="34"/>
      <c r="BL39" s="34"/>
      <c r="BM39" s="33">
        <f t="shared" si="17"/>
        <v>117</v>
      </c>
      <c r="BN39" s="34">
        <v>83</v>
      </c>
      <c r="BO39" s="34">
        <v>0</v>
      </c>
      <c r="BP39" s="34">
        <v>34</v>
      </c>
      <c r="BQ39" s="34"/>
      <c r="BR39" s="34"/>
      <c r="BS39" s="34"/>
      <c r="BT39" s="34"/>
      <c r="BU39" s="33">
        <f t="shared" si="18"/>
        <v>0</v>
      </c>
      <c r="BV39" s="34"/>
      <c r="BW39" s="34"/>
      <c r="BX39" s="33">
        <f t="shared" si="19"/>
        <v>0</v>
      </c>
      <c r="BY39" s="34"/>
      <c r="BZ39" s="34"/>
      <c r="CA39" s="33">
        <f t="shared" si="20"/>
        <v>0</v>
      </c>
      <c r="CB39" s="34"/>
      <c r="CC39" s="34"/>
      <c r="CD39" s="7">
        <f t="shared" si="21"/>
        <v>409</v>
      </c>
      <c r="CE39" s="8">
        <f t="shared" si="22"/>
        <v>380</v>
      </c>
      <c r="CF39" s="9">
        <f t="shared" si="23"/>
        <v>29</v>
      </c>
    </row>
    <row r="40" spans="1:84" ht="37.5" customHeight="1" x14ac:dyDescent="0.2">
      <c r="A40" s="6" t="s">
        <v>100</v>
      </c>
      <c r="B40" s="33">
        <f t="shared" si="0"/>
        <v>0</v>
      </c>
      <c r="C40" s="34"/>
      <c r="D40" s="34"/>
      <c r="E40" s="34"/>
      <c r="F40" s="34"/>
      <c r="G40" s="33">
        <f t="shared" si="1"/>
        <v>110</v>
      </c>
      <c r="H40" s="34">
        <v>0</v>
      </c>
      <c r="I40" s="34">
        <v>0</v>
      </c>
      <c r="J40" s="34">
        <v>0</v>
      </c>
      <c r="K40" s="34">
        <v>110</v>
      </c>
      <c r="L40" s="33">
        <f t="shared" si="2"/>
        <v>570</v>
      </c>
      <c r="M40" s="34">
        <v>0</v>
      </c>
      <c r="N40" s="34">
        <v>0</v>
      </c>
      <c r="O40" s="34">
        <v>0</v>
      </c>
      <c r="P40" s="34">
        <v>570</v>
      </c>
      <c r="Q40" s="33">
        <f t="shared" si="3"/>
        <v>0</v>
      </c>
      <c r="R40" s="34">
        <v>0</v>
      </c>
      <c r="S40" s="34">
        <v>0</v>
      </c>
      <c r="T40" s="33">
        <f t="shared" si="4"/>
        <v>0</v>
      </c>
      <c r="U40" s="34">
        <v>0</v>
      </c>
      <c r="V40" s="34">
        <v>0</v>
      </c>
      <c r="W40" s="33">
        <f t="shared" si="5"/>
        <v>0</v>
      </c>
      <c r="X40" s="34">
        <v>0</v>
      </c>
      <c r="Y40" s="34">
        <v>0</v>
      </c>
      <c r="Z40" s="33">
        <f t="shared" si="6"/>
        <v>216</v>
      </c>
      <c r="AA40" s="34">
        <v>216</v>
      </c>
      <c r="AB40" s="34"/>
      <c r="AC40" s="33">
        <f t="shared" si="7"/>
        <v>0</v>
      </c>
      <c r="AD40" s="34"/>
      <c r="AE40" s="34"/>
      <c r="AF40" s="34"/>
      <c r="AG40" s="33">
        <f t="shared" si="8"/>
        <v>0</v>
      </c>
      <c r="AH40" s="34"/>
      <c r="AI40" s="34"/>
      <c r="AJ40" s="33">
        <f t="shared" si="9"/>
        <v>0</v>
      </c>
      <c r="AK40" s="34"/>
      <c r="AL40" s="34"/>
      <c r="AM40" s="33">
        <f t="shared" si="10"/>
        <v>0</v>
      </c>
      <c r="AN40" s="34"/>
      <c r="AO40" s="34"/>
      <c r="AP40" s="33">
        <f t="shared" si="11"/>
        <v>0</v>
      </c>
      <c r="AQ40" s="34"/>
      <c r="AR40" s="34"/>
      <c r="AS40" s="33">
        <f t="shared" si="12"/>
        <v>0</v>
      </c>
      <c r="AT40" s="34"/>
      <c r="AU40" s="34"/>
      <c r="AV40" s="33">
        <f t="shared" si="13"/>
        <v>0</v>
      </c>
      <c r="AW40" s="33">
        <f t="shared" si="14"/>
        <v>0</v>
      </c>
      <c r="AX40" s="33">
        <f t="shared" si="14"/>
        <v>0</v>
      </c>
      <c r="AY40" s="35"/>
      <c r="AZ40" s="35"/>
      <c r="BA40" s="35"/>
      <c r="BB40" s="35"/>
      <c r="BC40" s="35"/>
      <c r="BD40" s="35"/>
      <c r="BE40" s="34"/>
      <c r="BF40" s="34"/>
      <c r="BG40" s="33">
        <f t="shared" si="15"/>
        <v>0</v>
      </c>
      <c r="BH40" s="34"/>
      <c r="BI40" s="34"/>
      <c r="BJ40" s="33">
        <f t="shared" si="16"/>
        <v>0</v>
      </c>
      <c r="BK40" s="34"/>
      <c r="BL40" s="34"/>
      <c r="BM40" s="33">
        <f t="shared" si="17"/>
        <v>76</v>
      </c>
      <c r="BN40" s="34">
        <v>42</v>
      </c>
      <c r="BO40" s="34">
        <v>0</v>
      </c>
      <c r="BP40" s="34">
        <v>34</v>
      </c>
      <c r="BQ40" s="34">
        <v>0</v>
      </c>
      <c r="BR40" s="34"/>
      <c r="BS40" s="34"/>
      <c r="BT40" s="34"/>
      <c r="BU40" s="33">
        <f t="shared" si="18"/>
        <v>0</v>
      </c>
      <c r="BV40" s="34"/>
      <c r="BW40" s="34"/>
      <c r="BX40" s="33">
        <f t="shared" si="19"/>
        <v>0</v>
      </c>
      <c r="BY40" s="34"/>
      <c r="BZ40" s="34"/>
      <c r="CA40" s="33">
        <f t="shared" si="20"/>
        <v>0</v>
      </c>
      <c r="CB40" s="34"/>
      <c r="CC40" s="34"/>
      <c r="CD40" s="7">
        <f t="shared" si="21"/>
        <v>972</v>
      </c>
      <c r="CE40" s="8">
        <f t="shared" si="22"/>
        <v>862</v>
      </c>
      <c r="CF40" s="9">
        <f t="shared" si="23"/>
        <v>110</v>
      </c>
    </row>
    <row r="41" spans="1:84" ht="47.25" x14ac:dyDescent="0.2">
      <c r="A41" s="6" t="s">
        <v>101</v>
      </c>
      <c r="B41" s="33">
        <f t="shared" si="0"/>
        <v>0</v>
      </c>
      <c r="C41" s="34"/>
      <c r="D41" s="34"/>
      <c r="E41" s="34"/>
      <c r="F41" s="34"/>
      <c r="G41" s="33">
        <f t="shared" si="1"/>
        <v>52</v>
      </c>
      <c r="H41" s="34">
        <v>0</v>
      </c>
      <c r="I41" s="34">
        <v>0</v>
      </c>
      <c r="J41" s="34">
        <v>0</v>
      </c>
      <c r="K41" s="34">
        <v>52</v>
      </c>
      <c r="L41" s="33">
        <f t="shared" si="2"/>
        <v>710</v>
      </c>
      <c r="M41" s="34">
        <v>0</v>
      </c>
      <c r="N41" s="34">
        <v>0</v>
      </c>
      <c r="O41" s="34">
        <v>0</v>
      </c>
      <c r="P41" s="34">
        <v>710</v>
      </c>
      <c r="Q41" s="33">
        <f t="shared" si="3"/>
        <v>0</v>
      </c>
      <c r="R41" s="34"/>
      <c r="S41" s="34"/>
      <c r="T41" s="33">
        <f t="shared" si="4"/>
        <v>0</v>
      </c>
      <c r="U41" s="34"/>
      <c r="V41" s="34"/>
      <c r="W41" s="33">
        <f t="shared" si="5"/>
        <v>0</v>
      </c>
      <c r="X41" s="34"/>
      <c r="Y41" s="34"/>
      <c r="Z41" s="33">
        <f t="shared" si="6"/>
        <v>0</v>
      </c>
      <c r="AA41" s="34"/>
      <c r="AB41" s="34"/>
      <c r="AC41" s="33">
        <f t="shared" si="7"/>
        <v>0</v>
      </c>
      <c r="AD41" s="34"/>
      <c r="AE41" s="34"/>
      <c r="AF41" s="34"/>
      <c r="AG41" s="33">
        <f t="shared" si="8"/>
        <v>0</v>
      </c>
      <c r="AH41" s="34"/>
      <c r="AI41" s="34"/>
      <c r="AJ41" s="33">
        <f t="shared" si="9"/>
        <v>0</v>
      </c>
      <c r="AK41" s="34"/>
      <c r="AL41" s="34"/>
      <c r="AM41" s="33">
        <f t="shared" si="10"/>
        <v>0</v>
      </c>
      <c r="AN41" s="34"/>
      <c r="AO41" s="34"/>
      <c r="AP41" s="33">
        <f t="shared" si="11"/>
        <v>0</v>
      </c>
      <c r="AQ41" s="34"/>
      <c r="AR41" s="34"/>
      <c r="AS41" s="33">
        <f t="shared" si="12"/>
        <v>0</v>
      </c>
      <c r="AT41" s="34"/>
      <c r="AU41" s="34"/>
      <c r="AV41" s="33">
        <f t="shared" si="13"/>
        <v>0</v>
      </c>
      <c r="AW41" s="33">
        <f t="shared" si="14"/>
        <v>0</v>
      </c>
      <c r="AX41" s="33">
        <f t="shared" si="14"/>
        <v>0</v>
      </c>
      <c r="AY41" s="35"/>
      <c r="AZ41" s="35"/>
      <c r="BA41" s="35"/>
      <c r="BB41" s="35"/>
      <c r="BC41" s="35"/>
      <c r="BD41" s="35"/>
      <c r="BE41" s="34"/>
      <c r="BF41" s="34"/>
      <c r="BG41" s="33">
        <f t="shared" si="15"/>
        <v>0</v>
      </c>
      <c r="BH41" s="34"/>
      <c r="BI41" s="34"/>
      <c r="BJ41" s="33">
        <f t="shared" si="16"/>
        <v>0</v>
      </c>
      <c r="BK41" s="34"/>
      <c r="BL41" s="34"/>
      <c r="BM41" s="33">
        <f t="shared" si="17"/>
        <v>119</v>
      </c>
      <c r="BN41" s="34">
        <v>89</v>
      </c>
      <c r="BO41" s="34">
        <v>0</v>
      </c>
      <c r="BP41" s="34">
        <v>30</v>
      </c>
      <c r="BQ41" s="34"/>
      <c r="BR41" s="34"/>
      <c r="BS41" s="34"/>
      <c r="BT41" s="34"/>
      <c r="BU41" s="33">
        <f t="shared" si="18"/>
        <v>0</v>
      </c>
      <c r="BV41" s="34"/>
      <c r="BW41" s="34"/>
      <c r="BX41" s="33">
        <f t="shared" si="19"/>
        <v>0</v>
      </c>
      <c r="BY41" s="34"/>
      <c r="BZ41" s="34"/>
      <c r="CA41" s="33">
        <f t="shared" si="20"/>
        <v>0</v>
      </c>
      <c r="CB41" s="34"/>
      <c r="CC41" s="34"/>
      <c r="CD41" s="7">
        <f t="shared" si="21"/>
        <v>881</v>
      </c>
      <c r="CE41" s="8">
        <f t="shared" si="22"/>
        <v>829</v>
      </c>
      <c r="CF41" s="9">
        <f t="shared" si="23"/>
        <v>52</v>
      </c>
    </row>
    <row r="42" spans="1:84" ht="47.25" x14ac:dyDescent="0.2">
      <c r="A42" s="6" t="s">
        <v>102</v>
      </c>
      <c r="B42" s="33">
        <f t="shared" si="0"/>
        <v>0</v>
      </c>
      <c r="C42" s="34"/>
      <c r="D42" s="34"/>
      <c r="E42" s="34"/>
      <c r="F42" s="34"/>
      <c r="G42" s="33">
        <f t="shared" si="1"/>
        <v>269</v>
      </c>
      <c r="H42" s="34">
        <v>0</v>
      </c>
      <c r="I42" s="34">
        <v>0</v>
      </c>
      <c r="J42" s="34">
        <v>0</v>
      </c>
      <c r="K42" s="34">
        <v>269</v>
      </c>
      <c r="L42" s="33">
        <f t="shared" si="2"/>
        <v>3404</v>
      </c>
      <c r="M42" s="34">
        <v>0</v>
      </c>
      <c r="N42" s="34">
        <v>0</v>
      </c>
      <c r="O42" s="34">
        <v>0</v>
      </c>
      <c r="P42" s="34">
        <v>3404</v>
      </c>
      <c r="Q42" s="33">
        <f t="shared" si="3"/>
        <v>0</v>
      </c>
      <c r="R42" s="34"/>
      <c r="S42" s="34"/>
      <c r="T42" s="33">
        <f t="shared" si="4"/>
        <v>0</v>
      </c>
      <c r="U42" s="34"/>
      <c r="V42" s="34"/>
      <c r="W42" s="33">
        <f t="shared" si="5"/>
        <v>0</v>
      </c>
      <c r="X42" s="34"/>
      <c r="Y42" s="34"/>
      <c r="Z42" s="33">
        <f t="shared" si="6"/>
        <v>0</v>
      </c>
      <c r="AA42" s="34"/>
      <c r="AB42" s="34"/>
      <c r="AC42" s="33">
        <f t="shared" si="7"/>
        <v>0</v>
      </c>
      <c r="AD42" s="34"/>
      <c r="AE42" s="34"/>
      <c r="AF42" s="34"/>
      <c r="AG42" s="33">
        <f t="shared" si="8"/>
        <v>0</v>
      </c>
      <c r="AH42" s="34"/>
      <c r="AI42" s="34"/>
      <c r="AJ42" s="33">
        <f t="shared" si="9"/>
        <v>0</v>
      </c>
      <c r="AK42" s="34"/>
      <c r="AL42" s="34"/>
      <c r="AM42" s="33">
        <f t="shared" si="10"/>
        <v>0</v>
      </c>
      <c r="AN42" s="34"/>
      <c r="AO42" s="34"/>
      <c r="AP42" s="33">
        <f t="shared" si="11"/>
        <v>0</v>
      </c>
      <c r="AQ42" s="34"/>
      <c r="AR42" s="34"/>
      <c r="AS42" s="33">
        <f t="shared" si="12"/>
        <v>0</v>
      </c>
      <c r="AT42" s="34"/>
      <c r="AU42" s="34"/>
      <c r="AV42" s="33">
        <f t="shared" si="13"/>
        <v>0</v>
      </c>
      <c r="AW42" s="33">
        <f t="shared" si="14"/>
        <v>0</v>
      </c>
      <c r="AX42" s="33">
        <f t="shared" si="14"/>
        <v>0</v>
      </c>
      <c r="AY42" s="35"/>
      <c r="AZ42" s="35"/>
      <c r="BA42" s="35"/>
      <c r="BB42" s="35"/>
      <c r="BC42" s="35"/>
      <c r="BD42" s="35"/>
      <c r="BE42" s="34"/>
      <c r="BF42" s="34"/>
      <c r="BG42" s="33">
        <f t="shared" si="15"/>
        <v>0</v>
      </c>
      <c r="BH42" s="34"/>
      <c r="BI42" s="34"/>
      <c r="BJ42" s="33">
        <f t="shared" si="16"/>
        <v>0</v>
      </c>
      <c r="BK42" s="34"/>
      <c r="BL42" s="34"/>
      <c r="BM42" s="33">
        <f t="shared" si="17"/>
        <v>0</v>
      </c>
      <c r="BN42" s="34"/>
      <c r="BO42" s="34"/>
      <c r="BP42" s="34"/>
      <c r="BQ42" s="34"/>
      <c r="BR42" s="34"/>
      <c r="BS42" s="34"/>
      <c r="BT42" s="34"/>
      <c r="BU42" s="33">
        <f t="shared" si="18"/>
        <v>0</v>
      </c>
      <c r="BV42" s="34"/>
      <c r="BW42" s="34"/>
      <c r="BX42" s="33">
        <f t="shared" si="19"/>
        <v>0</v>
      </c>
      <c r="BY42" s="34"/>
      <c r="BZ42" s="34"/>
      <c r="CA42" s="33">
        <f t="shared" si="20"/>
        <v>0</v>
      </c>
      <c r="CB42" s="34"/>
      <c r="CC42" s="34"/>
      <c r="CD42" s="7">
        <f t="shared" si="21"/>
        <v>3673</v>
      </c>
      <c r="CE42" s="8">
        <f t="shared" si="22"/>
        <v>3404</v>
      </c>
      <c r="CF42" s="9">
        <f t="shared" si="23"/>
        <v>269</v>
      </c>
    </row>
    <row r="43" spans="1:84" ht="47.25" x14ac:dyDescent="0.2">
      <c r="A43" s="6" t="s">
        <v>103</v>
      </c>
      <c r="B43" s="33">
        <f t="shared" si="0"/>
        <v>0</v>
      </c>
      <c r="C43" s="34"/>
      <c r="D43" s="34"/>
      <c r="E43" s="34"/>
      <c r="F43" s="34"/>
      <c r="G43" s="33">
        <f t="shared" si="1"/>
        <v>117</v>
      </c>
      <c r="H43" s="34">
        <v>0</v>
      </c>
      <c r="I43" s="34">
        <v>0</v>
      </c>
      <c r="J43" s="34">
        <v>0</v>
      </c>
      <c r="K43" s="34">
        <v>117</v>
      </c>
      <c r="L43" s="33">
        <f t="shared" si="2"/>
        <v>157</v>
      </c>
      <c r="M43" s="34">
        <v>0</v>
      </c>
      <c r="N43" s="34">
        <v>0</v>
      </c>
      <c r="O43" s="34">
        <v>0</v>
      </c>
      <c r="P43" s="34">
        <v>157</v>
      </c>
      <c r="Q43" s="33">
        <f t="shared" si="3"/>
        <v>0</v>
      </c>
      <c r="R43" s="34"/>
      <c r="S43" s="34"/>
      <c r="T43" s="33">
        <f t="shared" si="4"/>
        <v>0</v>
      </c>
      <c r="U43" s="34"/>
      <c r="V43" s="34"/>
      <c r="W43" s="33">
        <f t="shared" si="5"/>
        <v>0</v>
      </c>
      <c r="X43" s="34"/>
      <c r="Y43" s="34"/>
      <c r="Z43" s="33">
        <f t="shared" si="6"/>
        <v>0</v>
      </c>
      <c r="AA43" s="34"/>
      <c r="AB43" s="34"/>
      <c r="AC43" s="33">
        <f t="shared" si="7"/>
        <v>0</v>
      </c>
      <c r="AD43" s="34"/>
      <c r="AE43" s="34"/>
      <c r="AF43" s="34"/>
      <c r="AG43" s="33">
        <f t="shared" si="8"/>
        <v>0</v>
      </c>
      <c r="AH43" s="34"/>
      <c r="AI43" s="34"/>
      <c r="AJ43" s="33">
        <f t="shared" si="9"/>
        <v>0</v>
      </c>
      <c r="AK43" s="34"/>
      <c r="AL43" s="34"/>
      <c r="AM43" s="33">
        <f t="shared" si="10"/>
        <v>0</v>
      </c>
      <c r="AN43" s="34"/>
      <c r="AO43" s="34"/>
      <c r="AP43" s="33">
        <f t="shared" si="11"/>
        <v>0</v>
      </c>
      <c r="AQ43" s="34"/>
      <c r="AR43" s="34"/>
      <c r="AS43" s="33">
        <f t="shared" si="12"/>
        <v>0</v>
      </c>
      <c r="AT43" s="34"/>
      <c r="AU43" s="34"/>
      <c r="AV43" s="33">
        <f t="shared" si="13"/>
        <v>0</v>
      </c>
      <c r="AW43" s="33">
        <f t="shared" si="14"/>
        <v>0</v>
      </c>
      <c r="AX43" s="33">
        <f t="shared" si="14"/>
        <v>0</v>
      </c>
      <c r="AY43" s="35"/>
      <c r="AZ43" s="35"/>
      <c r="BA43" s="35"/>
      <c r="BB43" s="35"/>
      <c r="BC43" s="35"/>
      <c r="BD43" s="35"/>
      <c r="BE43" s="34"/>
      <c r="BF43" s="34"/>
      <c r="BG43" s="33">
        <f t="shared" si="15"/>
        <v>0</v>
      </c>
      <c r="BH43" s="34"/>
      <c r="BI43" s="34"/>
      <c r="BJ43" s="33">
        <f t="shared" si="16"/>
        <v>0</v>
      </c>
      <c r="BK43" s="34"/>
      <c r="BL43" s="34"/>
      <c r="BM43" s="33">
        <f t="shared" si="17"/>
        <v>60</v>
      </c>
      <c r="BN43" s="34">
        <v>60</v>
      </c>
      <c r="BO43" s="34"/>
      <c r="BP43" s="34"/>
      <c r="BQ43" s="34"/>
      <c r="BR43" s="34"/>
      <c r="BS43" s="34"/>
      <c r="BT43" s="34"/>
      <c r="BU43" s="33">
        <f t="shared" si="18"/>
        <v>0</v>
      </c>
      <c r="BV43" s="34"/>
      <c r="BW43" s="34"/>
      <c r="BX43" s="33">
        <f t="shared" si="19"/>
        <v>0</v>
      </c>
      <c r="BY43" s="34"/>
      <c r="BZ43" s="34"/>
      <c r="CA43" s="33">
        <f t="shared" si="20"/>
        <v>0</v>
      </c>
      <c r="CB43" s="34"/>
      <c r="CC43" s="34"/>
      <c r="CD43" s="7">
        <f t="shared" si="21"/>
        <v>334</v>
      </c>
      <c r="CE43" s="8">
        <f t="shared" si="22"/>
        <v>217</v>
      </c>
      <c r="CF43" s="9">
        <f t="shared" si="23"/>
        <v>117</v>
      </c>
    </row>
    <row r="44" spans="1:84" ht="31.5" x14ac:dyDescent="0.2">
      <c r="A44" s="6" t="s">
        <v>104</v>
      </c>
      <c r="B44" s="33">
        <f t="shared" si="0"/>
        <v>0</v>
      </c>
      <c r="C44" s="34"/>
      <c r="D44" s="34"/>
      <c r="E44" s="34"/>
      <c r="F44" s="34"/>
      <c r="G44" s="33">
        <f t="shared" si="1"/>
        <v>0</v>
      </c>
      <c r="H44" s="34"/>
      <c r="I44" s="34"/>
      <c r="J44" s="34"/>
      <c r="K44" s="34"/>
      <c r="L44" s="33">
        <f t="shared" si="2"/>
        <v>480</v>
      </c>
      <c r="M44" s="34">
        <v>0</v>
      </c>
      <c r="N44" s="34">
        <v>0</v>
      </c>
      <c r="O44" s="34">
        <v>0</v>
      </c>
      <c r="P44" s="34">
        <v>480</v>
      </c>
      <c r="Q44" s="33">
        <f t="shared" si="3"/>
        <v>0</v>
      </c>
      <c r="R44" s="34"/>
      <c r="S44" s="34"/>
      <c r="T44" s="33">
        <f t="shared" si="4"/>
        <v>0</v>
      </c>
      <c r="U44" s="34"/>
      <c r="V44" s="34"/>
      <c r="W44" s="33">
        <f t="shared" si="5"/>
        <v>0</v>
      </c>
      <c r="X44" s="34"/>
      <c r="Y44" s="34"/>
      <c r="Z44" s="33">
        <f t="shared" si="6"/>
        <v>0</v>
      </c>
      <c r="AA44" s="34"/>
      <c r="AB44" s="34"/>
      <c r="AC44" s="33">
        <f t="shared" si="7"/>
        <v>0</v>
      </c>
      <c r="AD44" s="34"/>
      <c r="AE44" s="34"/>
      <c r="AF44" s="34"/>
      <c r="AG44" s="33">
        <f t="shared" si="8"/>
        <v>0</v>
      </c>
      <c r="AH44" s="34"/>
      <c r="AI44" s="34"/>
      <c r="AJ44" s="33">
        <f t="shared" si="9"/>
        <v>0</v>
      </c>
      <c r="AK44" s="34"/>
      <c r="AL44" s="34"/>
      <c r="AM44" s="33">
        <f t="shared" si="10"/>
        <v>0</v>
      </c>
      <c r="AN44" s="34"/>
      <c r="AO44" s="34"/>
      <c r="AP44" s="33">
        <f t="shared" si="11"/>
        <v>0</v>
      </c>
      <c r="AQ44" s="34"/>
      <c r="AR44" s="34"/>
      <c r="AS44" s="33">
        <f t="shared" si="12"/>
        <v>0</v>
      </c>
      <c r="AT44" s="34"/>
      <c r="AU44" s="34"/>
      <c r="AV44" s="33">
        <f t="shared" si="13"/>
        <v>0</v>
      </c>
      <c r="AW44" s="33">
        <f t="shared" si="14"/>
        <v>0</v>
      </c>
      <c r="AX44" s="33">
        <f t="shared" si="14"/>
        <v>0</v>
      </c>
      <c r="AY44" s="35"/>
      <c r="AZ44" s="35"/>
      <c r="BA44" s="35"/>
      <c r="BB44" s="35"/>
      <c r="BC44" s="35"/>
      <c r="BD44" s="35"/>
      <c r="BE44" s="34"/>
      <c r="BF44" s="34"/>
      <c r="BG44" s="33">
        <f t="shared" si="15"/>
        <v>0</v>
      </c>
      <c r="BH44" s="34"/>
      <c r="BI44" s="34"/>
      <c r="BJ44" s="33">
        <f t="shared" si="16"/>
        <v>0</v>
      </c>
      <c r="BK44" s="34"/>
      <c r="BL44" s="34"/>
      <c r="BM44" s="33">
        <f t="shared" si="17"/>
        <v>114</v>
      </c>
      <c r="BN44" s="34">
        <v>114</v>
      </c>
      <c r="BO44" s="34"/>
      <c r="BP44" s="34"/>
      <c r="BQ44" s="34"/>
      <c r="BR44" s="34"/>
      <c r="BS44" s="34"/>
      <c r="BT44" s="34"/>
      <c r="BU44" s="33">
        <f t="shared" si="18"/>
        <v>0</v>
      </c>
      <c r="BV44" s="34"/>
      <c r="BW44" s="34"/>
      <c r="BX44" s="33">
        <f t="shared" si="19"/>
        <v>0</v>
      </c>
      <c r="BY44" s="34"/>
      <c r="BZ44" s="34"/>
      <c r="CA44" s="33">
        <f t="shared" si="20"/>
        <v>0</v>
      </c>
      <c r="CB44" s="34"/>
      <c r="CC44" s="34"/>
      <c r="CD44" s="7">
        <f t="shared" si="21"/>
        <v>594</v>
      </c>
      <c r="CE44" s="8">
        <f t="shared" si="22"/>
        <v>594</v>
      </c>
      <c r="CF44" s="9">
        <f t="shared" si="23"/>
        <v>0</v>
      </c>
    </row>
    <row r="45" spans="1:84" ht="47.25" x14ac:dyDescent="0.2">
      <c r="A45" s="6" t="s">
        <v>105</v>
      </c>
      <c r="B45" s="33">
        <f t="shared" si="0"/>
        <v>0</v>
      </c>
      <c r="C45" s="34"/>
      <c r="D45" s="34"/>
      <c r="E45" s="34"/>
      <c r="F45" s="34"/>
      <c r="G45" s="33">
        <f t="shared" si="1"/>
        <v>30</v>
      </c>
      <c r="H45" s="34">
        <v>0</v>
      </c>
      <c r="I45" s="34">
        <v>0</v>
      </c>
      <c r="J45" s="34">
        <v>0</v>
      </c>
      <c r="K45" s="34">
        <v>30</v>
      </c>
      <c r="L45" s="33">
        <f t="shared" si="2"/>
        <v>634</v>
      </c>
      <c r="M45" s="34">
        <v>0</v>
      </c>
      <c r="N45" s="34">
        <v>0</v>
      </c>
      <c r="O45" s="34">
        <v>0</v>
      </c>
      <c r="P45" s="34">
        <v>634</v>
      </c>
      <c r="Q45" s="33">
        <f t="shared" si="3"/>
        <v>0</v>
      </c>
      <c r="R45" s="34"/>
      <c r="S45" s="34"/>
      <c r="T45" s="33">
        <f t="shared" si="4"/>
        <v>0</v>
      </c>
      <c r="U45" s="34"/>
      <c r="V45" s="34"/>
      <c r="W45" s="33">
        <f t="shared" si="5"/>
        <v>0</v>
      </c>
      <c r="X45" s="34"/>
      <c r="Y45" s="34"/>
      <c r="Z45" s="33">
        <f t="shared" si="6"/>
        <v>0</v>
      </c>
      <c r="AA45" s="34"/>
      <c r="AB45" s="34"/>
      <c r="AC45" s="33">
        <f t="shared" si="7"/>
        <v>0</v>
      </c>
      <c r="AD45" s="34"/>
      <c r="AE45" s="34"/>
      <c r="AF45" s="34"/>
      <c r="AG45" s="33">
        <f t="shared" si="8"/>
        <v>0</v>
      </c>
      <c r="AH45" s="34"/>
      <c r="AI45" s="34"/>
      <c r="AJ45" s="33">
        <f t="shared" si="9"/>
        <v>0</v>
      </c>
      <c r="AK45" s="34"/>
      <c r="AL45" s="34"/>
      <c r="AM45" s="33">
        <f t="shared" si="10"/>
        <v>0</v>
      </c>
      <c r="AN45" s="34"/>
      <c r="AO45" s="34"/>
      <c r="AP45" s="33">
        <f t="shared" si="11"/>
        <v>0</v>
      </c>
      <c r="AQ45" s="34"/>
      <c r="AR45" s="34"/>
      <c r="AS45" s="33">
        <f t="shared" si="12"/>
        <v>0</v>
      </c>
      <c r="AT45" s="34"/>
      <c r="AU45" s="34"/>
      <c r="AV45" s="33">
        <f t="shared" si="13"/>
        <v>0</v>
      </c>
      <c r="AW45" s="33">
        <f t="shared" si="14"/>
        <v>0</v>
      </c>
      <c r="AX45" s="33">
        <f t="shared" si="14"/>
        <v>0</v>
      </c>
      <c r="AY45" s="35"/>
      <c r="AZ45" s="35"/>
      <c r="BA45" s="35"/>
      <c r="BB45" s="35"/>
      <c r="BC45" s="35"/>
      <c r="BD45" s="35"/>
      <c r="BE45" s="34"/>
      <c r="BF45" s="34"/>
      <c r="BG45" s="33">
        <f t="shared" si="15"/>
        <v>0</v>
      </c>
      <c r="BH45" s="34"/>
      <c r="BI45" s="34"/>
      <c r="BJ45" s="33">
        <f t="shared" si="16"/>
        <v>0</v>
      </c>
      <c r="BK45" s="34"/>
      <c r="BL45" s="34"/>
      <c r="BM45" s="33">
        <f t="shared" si="17"/>
        <v>225</v>
      </c>
      <c r="BN45" s="34">
        <v>187</v>
      </c>
      <c r="BO45" s="34"/>
      <c r="BP45" s="34">
        <v>38</v>
      </c>
      <c r="BQ45" s="34"/>
      <c r="BR45" s="34"/>
      <c r="BS45" s="34"/>
      <c r="BT45" s="34"/>
      <c r="BU45" s="33">
        <f t="shared" si="18"/>
        <v>0</v>
      </c>
      <c r="BV45" s="34"/>
      <c r="BW45" s="34"/>
      <c r="BX45" s="33">
        <f t="shared" si="19"/>
        <v>0</v>
      </c>
      <c r="BY45" s="34"/>
      <c r="BZ45" s="34"/>
      <c r="CA45" s="33">
        <f t="shared" si="20"/>
        <v>0</v>
      </c>
      <c r="CB45" s="34"/>
      <c r="CC45" s="34"/>
      <c r="CD45" s="7">
        <f t="shared" si="21"/>
        <v>889</v>
      </c>
      <c r="CE45" s="8">
        <f t="shared" si="22"/>
        <v>859</v>
      </c>
      <c r="CF45" s="9">
        <f t="shared" si="23"/>
        <v>30</v>
      </c>
    </row>
    <row r="46" spans="1:84" ht="35.25" customHeight="1" x14ac:dyDescent="0.2">
      <c r="A46" s="6" t="s">
        <v>106</v>
      </c>
      <c r="B46" s="33">
        <f t="shared" si="0"/>
        <v>0</v>
      </c>
      <c r="C46" s="34"/>
      <c r="D46" s="34"/>
      <c r="E46" s="34"/>
      <c r="F46" s="34"/>
      <c r="G46" s="33">
        <f t="shared" si="1"/>
        <v>90</v>
      </c>
      <c r="H46" s="34">
        <v>0</v>
      </c>
      <c r="I46" s="34">
        <v>0</v>
      </c>
      <c r="J46" s="34">
        <v>0</v>
      </c>
      <c r="K46" s="34">
        <v>90</v>
      </c>
      <c r="L46" s="33">
        <f t="shared" si="2"/>
        <v>257</v>
      </c>
      <c r="M46" s="34">
        <v>0</v>
      </c>
      <c r="N46" s="34">
        <v>0</v>
      </c>
      <c r="O46" s="34">
        <v>0</v>
      </c>
      <c r="P46" s="34">
        <v>257</v>
      </c>
      <c r="Q46" s="33">
        <f t="shared" si="3"/>
        <v>0</v>
      </c>
      <c r="R46" s="34"/>
      <c r="S46" s="34"/>
      <c r="T46" s="33">
        <f t="shared" si="4"/>
        <v>0</v>
      </c>
      <c r="U46" s="34"/>
      <c r="V46" s="34"/>
      <c r="W46" s="33">
        <f t="shared" si="5"/>
        <v>0</v>
      </c>
      <c r="X46" s="34"/>
      <c r="Y46" s="34"/>
      <c r="Z46" s="33">
        <f t="shared" si="6"/>
        <v>0</v>
      </c>
      <c r="AA46" s="34"/>
      <c r="AB46" s="34"/>
      <c r="AC46" s="33">
        <f t="shared" si="7"/>
        <v>0</v>
      </c>
      <c r="AD46" s="34"/>
      <c r="AE46" s="34"/>
      <c r="AF46" s="34"/>
      <c r="AG46" s="33">
        <f t="shared" si="8"/>
        <v>0</v>
      </c>
      <c r="AH46" s="34"/>
      <c r="AI46" s="34"/>
      <c r="AJ46" s="33">
        <f t="shared" si="9"/>
        <v>0</v>
      </c>
      <c r="AK46" s="34"/>
      <c r="AL46" s="34"/>
      <c r="AM46" s="33">
        <f t="shared" si="10"/>
        <v>0</v>
      </c>
      <c r="AN46" s="34"/>
      <c r="AO46" s="34"/>
      <c r="AP46" s="33">
        <f t="shared" si="11"/>
        <v>32</v>
      </c>
      <c r="AQ46" s="34">
        <v>32</v>
      </c>
      <c r="AR46" s="34">
        <v>0</v>
      </c>
      <c r="AS46" s="33">
        <f t="shared" si="12"/>
        <v>0</v>
      </c>
      <c r="AT46" s="34">
        <v>0</v>
      </c>
      <c r="AU46" s="34">
        <v>0</v>
      </c>
      <c r="AV46" s="33">
        <f t="shared" si="13"/>
        <v>0</v>
      </c>
      <c r="AW46" s="33">
        <f t="shared" si="14"/>
        <v>0</v>
      </c>
      <c r="AX46" s="33">
        <f t="shared" si="14"/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4">
        <v>0</v>
      </c>
      <c r="BF46" s="34">
        <v>0</v>
      </c>
      <c r="BG46" s="33">
        <f t="shared" si="15"/>
        <v>0</v>
      </c>
      <c r="BH46" s="34">
        <v>0</v>
      </c>
      <c r="BI46" s="34">
        <v>0</v>
      </c>
      <c r="BJ46" s="33">
        <f t="shared" si="16"/>
        <v>0</v>
      </c>
      <c r="BK46" s="34">
        <v>0</v>
      </c>
      <c r="BL46" s="34">
        <v>0</v>
      </c>
      <c r="BM46" s="33">
        <f t="shared" si="17"/>
        <v>66</v>
      </c>
      <c r="BN46" s="34">
        <v>66</v>
      </c>
      <c r="BO46" s="34"/>
      <c r="BP46" s="34"/>
      <c r="BQ46" s="34"/>
      <c r="BR46" s="34"/>
      <c r="BS46" s="34"/>
      <c r="BT46" s="34"/>
      <c r="BU46" s="33">
        <f t="shared" si="18"/>
        <v>0</v>
      </c>
      <c r="BV46" s="34"/>
      <c r="BW46" s="34"/>
      <c r="BX46" s="33">
        <f t="shared" si="19"/>
        <v>0</v>
      </c>
      <c r="BY46" s="34"/>
      <c r="BZ46" s="34"/>
      <c r="CA46" s="33">
        <f t="shared" si="20"/>
        <v>0</v>
      </c>
      <c r="CB46" s="34"/>
      <c r="CC46" s="34"/>
      <c r="CD46" s="7">
        <f t="shared" si="21"/>
        <v>445</v>
      </c>
      <c r="CE46" s="8">
        <f t="shared" si="22"/>
        <v>355</v>
      </c>
      <c r="CF46" s="9">
        <f t="shared" si="23"/>
        <v>90</v>
      </c>
    </row>
    <row r="47" spans="1:84" ht="47.25" x14ac:dyDescent="0.2">
      <c r="A47" s="6" t="s">
        <v>107</v>
      </c>
      <c r="B47" s="33">
        <f t="shared" si="0"/>
        <v>0</v>
      </c>
      <c r="C47" s="34"/>
      <c r="D47" s="34"/>
      <c r="E47" s="34"/>
      <c r="F47" s="34"/>
      <c r="G47" s="33">
        <f t="shared" si="1"/>
        <v>205</v>
      </c>
      <c r="H47" s="34">
        <v>0</v>
      </c>
      <c r="I47" s="34">
        <v>0</v>
      </c>
      <c r="J47" s="34">
        <v>0</v>
      </c>
      <c r="K47" s="34">
        <v>205</v>
      </c>
      <c r="L47" s="33">
        <f t="shared" si="2"/>
        <v>708</v>
      </c>
      <c r="M47" s="34">
        <v>0</v>
      </c>
      <c r="N47" s="34">
        <v>0</v>
      </c>
      <c r="O47" s="34">
        <v>0</v>
      </c>
      <c r="P47" s="34">
        <v>708</v>
      </c>
      <c r="Q47" s="33">
        <f t="shared" si="3"/>
        <v>0</v>
      </c>
      <c r="R47" s="34"/>
      <c r="S47" s="34"/>
      <c r="T47" s="33">
        <f t="shared" si="4"/>
        <v>0</v>
      </c>
      <c r="U47" s="34"/>
      <c r="V47" s="34"/>
      <c r="W47" s="33">
        <f t="shared" si="5"/>
        <v>0</v>
      </c>
      <c r="X47" s="34"/>
      <c r="Y47" s="34"/>
      <c r="Z47" s="33">
        <f t="shared" si="6"/>
        <v>0</v>
      </c>
      <c r="AA47" s="34"/>
      <c r="AB47" s="34"/>
      <c r="AC47" s="33">
        <f t="shared" si="7"/>
        <v>0</v>
      </c>
      <c r="AD47" s="34"/>
      <c r="AE47" s="34"/>
      <c r="AF47" s="34"/>
      <c r="AG47" s="33">
        <f t="shared" si="8"/>
        <v>0</v>
      </c>
      <c r="AH47" s="34"/>
      <c r="AI47" s="34"/>
      <c r="AJ47" s="33">
        <f t="shared" si="9"/>
        <v>0</v>
      </c>
      <c r="AK47" s="34"/>
      <c r="AL47" s="34"/>
      <c r="AM47" s="33">
        <f t="shared" si="10"/>
        <v>0</v>
      </c>
      <c r="AN47" s="34"/>
      <c r="AO47" s="34"/>
      <c r="AP47" s="33">
        <f t="shared" si="11"/>
        <v>0</v>
      </c>
      <c r="AQ47" s="34"/>
      <c r="AR47" s="34"/>
      <c r="AS47" s="33">
        <f t="shared" si="12"/>
        <v>0</v>
      </c>
      <c r="AT47" s="34"/>
      <c r="AU47" s="34"/>
      <c r="AV47" s="33">
        <f t="shared" si="13"/>
        <v>0</v>
      </c>
      <c r="AW47" s="33">
        <f t="shared" si="14"/>
        <v>0</v>
      </c>
      <c r="AX47" s="33">
        <f t="shared" si="14"/>
        <v>0</v>
      </c>
      <c r="AY47" s="35"/>
      <c r="AZ47" s="35"/>
      <c r="BA47" s="35"/>
      <c r="BB47" s="35"/>
      <c r="BC47" s="35"/>
      <c r="BD47" s="35"/>
      <c r="BE47" s="34"/>
      <c r="BF47" s="34"/>
      <c r="BG47" s="33">
        <f t="shared" si="15"/>
        <v>0</v>
      </c>
      <c r="BH47" s="34"/>
      <c r="BI47" s="34"/>
      <c r="BJ47" s="33">
        <f t="shared" si="16"/>
        <v>0</v>
      </c>
      <c r="BK47" s="34"/>
      <c r="BL47" s="34"/>
      <c r="BM47" s="33">
        <f t="shared" si="17"/>
        <v>208</v>
      </c>
      <c r="BN47" s="34">
        <v>126</v>
      </c>
      <c r="BO47" s="34">
        <v>0</v>
      </c>
      <c r="BP47" s="34">
        <v>82</v>
      </c>
      <c r="BQ47" s="34">
        <v>0</v>
      </c>
      <c r="BR47" s="34"/>
      <c r="BS47" s="34"/>
      <c r="BT47" s="34"/>
      <c r="BU47" s="33">
        <f t="shared" si="18"/>
        <v>0</v>
      </c>
      <c r="BV47" s="34"/>
      <c r="BW47" s="34"/>
      <c r="BX47" s="33">
        <f t="shared" si="19"/>
        <v>0</v>
      </c>
      <c r="BY47" s="34"/>
      <c r="BZ47" s="34"/>
      <c r="CA47" s="33">
        <f t="shared" si="20"/>
        <v>0</v>
      </c>
      <c r="CB47" s="34"/>
      <c r="CC47" s="34"/>
      <c r="CD47" s="7">
        <f t="shared" si="21"/>
        <v>1121</v>
      </c>
      <c r="CE47" s="8">
        <f t="shared" si="22"/>
        <v>916</v>
      </c>
      <c r="CF47" s="9">
        <f t="shared" si="23"/>
        <v>205</v>
      </c>
    </row>
    <row r="48" spans="1:84" ht="47.25" x14ac:dyDescent="0.2">
      <c r="A48" s="6" t="s">
        <v>108</v>
      </c>
      <c r="B48" s="33">
        <f t="shared" si="0"/>
        <v>0</v>
      </c>
      <c r="C48" s="34"/>
      <c r="D48" s="34"/>
      <c r="E48" s="34"/>
      <c r="F48" s="34"/>
      <c r="G48" s="33">
        <f t="shared" si="1"/>
        <v>0</v>
      </c>
      <c r="H48" s="34"/>
      <c r="I48" s="34"/>
      <c r="J48" s="34"/>
      <c r="K48" s="34"/>
      <c r="L48" s="33">
        <f t="shared" si="2"/>
        <v>680</v>
      </c>
      <c r="M48" s="34">
        <v>0</v>
      </c>
      <c r="N48" s="34">
        <v>0</v>
      </c>
      <c r="O48" s="34">
        <v>0</v>
      </c>
      <c r="P48" s="34">
        <v>680</v>
      </c>
      <c r="Q48" s="33">
        <f t="shared" si="3"/>
        <v>0</v>
      </c>
      <c r="R48" s="34"/>
      <c r="S48" s="34"/>
      <c r="T48" s="33">
        <f t="shared" si="4"/>
        <v>0</v>
      </c>
      <c r="U48" s="34"/>
      <c r="V48" s="34"/>
      <c r="W48" s="33">
        <f t="shared" si="5"/>
        <v>0</v>
      </c>
      <c r="X48" s="34"/>
      <c r="Y48" s="34"/>
      <c r="Z48" s="33">
        <f t="shared" si="6"/>
        <v>0</v>
      </c>
      <c r="AA48" s="34"/>
      <c r="AB48" s="34"/>
      <c r="AC48" s="33">
        <f t="shared" si="7"/>
        <v>0</v>
      </c>
      <c r="AD48" s="34"/>
      <c r="AE48" s="34"/>
      <c r="AF48" s="34"/>
      <c r="AG48" s="33">
        <f t="shared" si="8"/>
        <v>0</v>
      </c>
      <c r="AH48" s="34"/>
      <c r="AI48" s="34"/>
      <c r="AJ48" s="33">
        <f t="shared" si="9"/>
        <v>0</v>
      </c>
      <c r="AK48" s="34"/>
      <c r="AL48" s="34"/>
      <c r="AM48" s="33">
        <f t="shared" si="10"/>
        <v>0</v>
      </c>
      <c r="AN48" s="34"/>
      <c r="AO48" s="34"/>
      <c r="AP48" s="33">
        <f t="shared" si="11"/>
        <v>0</v>
      </c>
      <c r="AQ48" s="34"/>
      <c r="AR48" s="34"/>
      <c r="AS48" s="33">
        <f t="shared" si="12"/>
        <v>0</v>
      </c>
      <c r="AT48" s="34"/>
      <c r="AU48" s="34"/>
      <c r="AV48" s="33">
        <f t="shared" si="13"/>
        <v>0</v>
      </c>
      <c r="AW48" s="33">
        <f t="shared" si="14"/>
        <v>0</v>
      </c>
      <c r="AX48" s="33">
        <f t="shared" si="14"/>
        <v>0</v>
      </c>
      <c r="AY48" s="35"/>
      <c r="AZ48" s="35"/>
      <c r="BA48" s="35"/>
      <c r="BB48" s="35"/>
      <c r="BC48" s="35"/>
      <c r="BD48" s="35"/>
      <c r="BE48" s="34"/>
      <c r="BF48" s="34"/>
      <c r="BG48" s="33">
        <f t="shared" si="15"/>
        <v>0</v>
      </c>
      <c r="BH48" s="34"/>
      <c r="BI48" s="34"/>
      <c r="BJ48" s="33">
        <f t="shared" si="16"/>
        <v>0</v>
      </c>
      <c r="BK48" s="34"/>
      <c r="BL48" s="34"/>
      <c r="BM48" s="33">
        <f t="shared" si="17"/>
        <v>0</v>
      </c>
      <c r="BN48" s="34"/>
      <c r="BO48" s="34"/>
      <c r="BP48" s="34"/>
      <c r="BQ48" s="34"/>
      <c r="BR48" s="34"/>
      <c r="BS48" s="34"/>
      <c r="BT48" s="34"/>
      <c r="BU48" s="33">
        <f t="shared" si="18"/>
        <v>0</v>
      </c>
      <c r="BV48" s="34"/>
      <c r="BW48" s="34"/>
      <c r="BX48" s="33">
        <f t="shared" si="19"/>
        <v>0</v>
      </c>
      <c r="BY48" s="34"/>
      <c r="BZ48" s="34"/>
      <c r="CA48" s="33">
        <f t="shared" si="20"/>
        <v>0</v>
      </c>
      <c r="CB48" s="34"/>
      <c r="CC48" s="34"/>
      <c r="CD48" s="7">
        <f t="shared" si="21"/>
        <v>680</v>
      </c>
      <c r="CE48" s="8">
        <f t="shared" si="22"/>
        <v>680</v>
      </c>
      <c r="CF48" s="9">
        <f t="shared" si="23"/>
        <v>0</v>
      </c>
    </row>
    <row r="49" spans="1:84" ht="47.25" x14ac:dyDescent="0.2">
      <c r="A49" s="6" t="s">
        <v>109</v>
      </c>
      <c r="B49" s="33">
        <f t="shared" si="0"/>
        <v>0</v>
      </c>
      <c r="C49" s="34">
        <v>0</v>
      </c>
      <c r="D49" s="34">
        <v>0</v>
      </c>
      <c r="E49" s="34">
        <v>0</v>
      </c>
      <c r="F49" s="34">
        <v>0</v>
      </c>
      <c r="G49" s="33">
        <f t="shared" si="1"/>
        <v>0</v>
      </c>
      <c r="H49" s="34">
        <v>0</v>
      </c>
      <c r="I49" s="34">
        <v>0</v>
      </c>
      <c r="J49" s="34">
        <v>0</v>
      </c>
      <c r="K49" s="34">
        <v>0</v>
      </c>
      <c r="L49" s="33">
        <f t="shared" si="2"/>
        <v>901</v>
      </c>
      <c r="M49" s="34">
        <v>85</v>
      </c>
      <c r="N49" s="34">
        <v>96</v>
      </c>
      <c r="O49" s="34">
        <v>0</v>
      </c>
      <c r="P49" s="34">
        <v>720</v>
      </c>
      <c r="Q49" s="33">
        <f t="shared" si="3"/>
        <v>0</v>
      </c>
      <c r="R49" s="34">
        <v>0</v>
      </c>
      <c r="S49" s="34">
        <v>0</v>
      </c>
      <c r="T49" s="33">
        <f t="shared" si="4"/>
        <v>78</v>
      </c>
      <c r="U49" s="34">
        <v>78</v>
      </c>
      <c r="V49" s="34">
        <v>0</v>
      </c>
      <c r="W49" s="33">
        <f t="shared" si="5"/>
        <v>0</v>
      </c>
      <c r="X49" s="34">
        <v>0</v>
      </c>
      <c r="Y49" s="34">
        <v>0</v>
      </c>
      <c r="Z49" s="33">
        <f t="shared" si="6"/>
        <v>550</v>
      </c>
      <c r="AA49" s="34">
        <v>550</v>
      </c>
      <c r="AB49" s="34">
        <v>0</v>
      </c>
      <c r="AC49" s="33">
        <f t="shared" si="7"/>
        <v>0</v>
      </c>
      <c r="AD49" s="34">
        <v>0</v>
      </c>
      <c r="AE49" s="34"/>
      <c r="AF49" s="34">
        <v>0</v>
      </c>
      <c r="AG49" s="33">
        <f t="shared" si="8"/>
        <v>90</v>
      </c>
      <c r="AH49" s="34">
        <v>90</v>
      </c>
      <c r="AI49" s="34">
        <v>0</v>
      </c>
      <c r="AJ49" s="33">
        <f t="shared" si="9"/>
        <v>0</v>
      </c>
      <c r="AK49" s="34">
        <v>0</v>
      </c>
      <c r="AL49" s="34">
        <v>0</v>
      </c>
      <c r="AM49" s="33">
        <f t="shared" si="10"/>
        <v>0</v>
      </c>
      <c r="AN49" s="34">
        <v>0</v>
      </c>
      <c r="AO49" s="34">
        <v>0</v>
      </c>
      <c r="AP49" s="33">
        <f t="shared" si="11"/>
        <v>780</v>
      </c>
      <c r="AQ49" s="34">
        <v>780</v>
      </c>
      <c r="AR49" s="34">
        <v>0</v>
      </c>
      <c r="AS49" s="33">
        <f t="shared" si="12"/>
        <v>0</v>
      </c>
      <c r="AT49" s="34">
        <v>0</v>
      </c>
      <c r="AU49" s="34">
        <v>0</v>
      </c>
      <c r="AV49" s="33">
        <f t="shared" si="13"/>
        <v>400</v>
      </c>
      <c r="AW49" s="33">
        <f t="shared" si="14"/>
        <v>400</v>
      </c>
      <c r="AX49" s="33">
        <f t="shared" si="14"/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4">
        <v>400</v>
      </c>
      <c r="BF49" s="34">
        <v>0</v>
      </c>
      <c r="BG49" s="33">
        <f t="shared" si="15"/>
        <v>160</v>
      </c>
      <c r="BH49" s="34">
        <v>160</v>
      </c>
      <c r="BI49" s="34">
        <v>0</v>
      </c>
      <c r="BJ49" s="33">
        <f t="shared" si="16"/>
        <v>0</v>
      </c>
      <c r="BK49" s="34">
        <v>0</v>
      </c>
      <c r="BL49" s="34">
        <v>0</v>
      </c>
      <c r="BM49" s="33">
        <f t="shared" si="17"/>
        <v>1867</v>
      </c>
      <c r="BN49" s="34">
        <v>262</v>
      </c>
      <c r="BO49" s="34">
        <v>0</v>
      </c>
      <c r="BP49" s="34">
        <v>900</v>
      </c>
      <c r="BQ49" s="34">
        <v>705</v>
      </c>
      <c r="BR49" s="34">
        <v>0</v>
      </c>
      <c r="BS49" s="34">
        <v>0</v>
      </c>
      <c r="BT49" s="34">
        <v>0</v>
      </c>
      <c r="BU49" s="33">
        <f t="shared" si="18"/>
        <v>0</v>
      </c>
      <c r="BV49" s="34">
        <v>0</v>
      </c>
      <c r="BW49" s="34">
        <v>0</v>
      </c>
      <c r="BX49" s="33">
        <f t="shared" si="19"/>
        <v>45</v>
      </c>
      <c r="BY49" s="34">
        <v>45</v>
      </c>
      <c r="BZ49" s="34">
        <v>0</v>
      </c>
      <c r="CA49" s="33">
        <f t="shared" si="20"/>
        <v>0</v>
      </c>
      <c r="CB49" s="34">
        <v>0</v>
      </c>
      <c r="CC49" s="34">
        <v>0</v>
      </c>
      <c r="CD49" s="7">
        <f t="shared" si="21"/>
        <v>4871</v>
      </c>
      <c r="CE49" s="8">
        <f t="shared" si="22"/>
        <v>4871</v>
      </c>
      <c r="CF49" s="9">
        <f t="shared" si="23"/>
        <v>0</v>
      </c>
    </row>
    <row r="50" spans="1:84" ht="47.25" x14ac:dyDescent="0.2">
      <c r="A50" s="6" t="s">
        <v>110</v>
      </c>
      <c r="B50" s="33">
        <f t="shared" si="0"/>
        <v>176</v>
      </c>
      <c r="C50" s="34">
        <v>176</v>
      </c>
      <c r="D50" s="34">
        <v>0</v>
      </c>
      <c r="E50" s="34">
        <v>0</v>
      </c>
      <c r="F50" s="34">
        <v>0</v>
      </c>
      <c r="G50" s="33">
        <f t="shared" si="1"/>
        <v>0</v>
      </c>
      <c r="H50" s="34">
        <v>0</v>
      </c>
      <c r="I50" s="34">
        <v>0</v>
      </c>
      <c r="J50" s="34">
        <v>0</v>
      </c>
      <c r="K50" s="34">
        <v>0</v>
      </c>
      <c r="L50" s="33">
        <f t="shared" si="2"/>
        <v>441</v>
      </c>
      <c r="M50" s="34">
        <v>0</v>
      </c>
      <c r="N50" s="34">
        <v>0</v>
      </c>
      <c r="O50" s="34">
        <v>141</v>
      </c>
      <c r="P50" s="34">
        <v>300</v>
      </c>
      <c r="Q50" s="33">
        <f t="shared" si="3"/>
        <v>0</v>
      </c>
      <c r="R50" s="34">
        <v>0</v>
      </c>
      <c r="S50" s="34">
        <v>0</v>
      </c>
      <c r="T50" s="33">
        <f t="shared" si="4"/>
        <v>0</v>
      </c>
      <c r="U50" s="34">
        <v>0</v>
      </c>
      <c r="V50" s="34">
        <v>0</v>
      </c>
      <c r="W50" s="33">
        <f t="shared" si="5"/>
        <v>0</v>
      </c>
      <c r="X50" s="34">
        <v>0</v>
      </c>
      <c r="Y50" s="34">
        <v>0</v>
      </c>
      <c r="Z50" s="33">
        <f t="shared" si="6"/>
        <v>457</v>
      </c>
      <c r="AA50" s="34">
        <v>457</v>
      </c>
      <c r="AB50" s="34">
        <v>0</v>
      </c>
      <c r="AC50" s="33">
        <f t="shared" si="7"/>
        <v>0</v>
      </c>
      <c r="AD50" s="34">
        <v>0</v>
      </c>
      <c r="AE50" s="34"/>
      <c r="AF50" s="34">
        <v>0</v>
      </c>
      <c r="AG50" s="33">
        <f t="shared" si="8"/>
        <v>0</v>
      </c>
      <c r="AH50" s="34">
        <v>0</v>
      </c>
      <c r="AI50" s="34">
        <v>0</v>
      </c>
      <c r="AJ50" s="33">
        <f t="shared" si="9"/>
        <v>0</v>
      </c>
      <c r="AK50" s="34">
        <v>0</v>
      </c>
      <c r="AL50" s="34">
        <v>0</v>
      </c>
      <c r="AM50" s="33">
        <f t="shared" si="10"/>
        <v>0</v>
      </c>
      <c r="AN50" s="34">
        <v>0</v>
      </c>
      <c r="AO50" s="34">
        <v>0</v>
      </c>
      <c r="AP50" s="33">
        <f t="shared" si="11"/>
        <v>0</v>
      </c>
      <c r="AQ50" s="34">
        <v>0</v>
      </c>
      <c r="AR50" s="34">
        <v>0</v>
      </c>
      <c r="AS50" s="33">
        <f t="shared" si="12"/>
        <v>0</v>
      </c>
      <c r="AT50" s="34">
        <v>0</v>
      </c>
      <c r="AU50" s="34">
        <v>0</v>
      </c>
      <c r="AV50" s="33">
        <f t="shared" si="13"/>
        <v>0</v>
      </c>
      <c r="AW50" s="33">
        <f t="shared" si="14"/>
        <v>0</v>
      </c>
      <c r="AX50" s="33">
        <f t="shared" si="14"/>
        <v>0</v>
      </c>
      <c r="AY50" s="35">
        <v>0</v>
      </c>
      <c r="AZ50" s="35">
        <v>0</v>
      </c>
      <c r="BA50" s="35">
        <v>0</v>
      </c>
      <c r="BB50" s="35">
        <v>0</v>
      </c>
      <c r="BC50" s="35">
        <v>0</v>
      </c>
      <c r="BD50" s="35">
        <v>0</v>
      </c>
      <c r="BE50" s="34">
        <v>0</v>
      </c>
      <c r="BF50" s="34">
        <v>0</v>
      </c>
      <c r="BG50" s="33">
        <f t="shared" si="15"/>
        <v>0</v>
      </c>
      <c r="BH50" s="34">
        <v>0</v>
      </c>
      <c r="BI50" s="34">
        <v>0</v>
      </c>
      <c r="BJ50" s="33">
        <f t="shared" si="16"/>
        <v>0</v>
      </c>
      <c r="BK50" s="34">
        <v>0</v>
      </c>
      <c r="BL50" s="34">
        <v>0</v>
      </c>
      <c r="BM50" s="33">
        <f t="shared" si="17"/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3">
        <f t="shared" si="18"/>
        <v>95</v>
      </c>
      <c r="BV50" s="34">
        <v>95</v>
      </c>
      <c r="BW50" s="34"/>
      <c r="BX50" s="33">
        <f t="shared" si="19"/>
        <v>0</v>
      </c>
      <c r="BY50" s="34"/>
      <c r="BZ50" s="34"/>
      <c r="CA50" s="33">
        <f t="shared" si="20"/>
        <v>0</v>
      </c>
      <c r="CB50" s="34"/>
      <c r="CC50" s="34"/>
      <c r="CD50" s="7">
        <f t="shared" si="21"/>
        <v>1169</v>
      </c>
      <c r="CE50" s="8">
        <f t="shared" si="22"/>
        <v>1169</v>
      </c>
      <c r="CF50" s="9">
        <f t="shared" si="23"/>
        <v>0</v>
      </c>
    </row>
    <row r="51" spans="1:84" ht="31.5" x14ac:dyDescent="0.2">
      <c r="A51" s="6" t="s">
        <v>111</v>
      </c>
      <c r="B51" s="33">
        <f t="shared" si="0"/>
        <v>0</v>
      </c>
      <c r="C51" s="34"/>
      <c r="D51" s="34"/>
      <c r="E51" s="34"/>
      <c r="F51" s="34"/>
      <c r="G51" s="33">
        <f t="shared" si="1"/>
        <v>947</v>
      </c>
      <c r="H51" s="34"/>
      <c r="I51" s="34"/>
      <c r="J51" s="34"/>
      <c r="K51" s="36">
        <v>947</v>
      </c>
      <c r="L51" s="33">
        <f t="shared" si="2"/>
        <v>0</v>
      </c>
      <c r="M51" s="34"/>
      <c r="N51" s="34"/>
      <c r="O51" s="34"/>
      <c r="P51" s="34"/>
      <c r="Q51" s="33">
        <f t="shared" si="3"/>
        <v>0</v>
      </c>
      <c r="R51" s="34"/>
      <c r="S51" s="34"/>
      <c r="T51" s="33">
        <f t="shared" si="4"/>
        <v>0</v>
      </c>
      <c r="U51" s="34"/>
      <c r="V51" s="34"/>
      <c r="W51" s="33">
        <f t="shared" si="5"/>
        <v>0</v>
      </c>
      <c r="X51" s="34"/>
      <c r="Y51" s="34"/>
      <c r="Z51" s="33">
        <f t="shared" si="6"/>
        <v>378</v>
      </c>
      <c r="AA51" s="34"/>
      <c r="AB51" s="36">
        <v>378</v>
      </c>
      <c r="AC51" s="33">
        <f t="shared" si="7"/>
        <v>0</v>
      </c>
      <c r="AD51" s="34"/>
      <c r="AE51" s="34"/>
      <c r="AF51" s="34"/>
      <c r="AG51" s="33">
        <f t="shared" si="8"/>
        <v>0</v>
      </c>
      <c r="AH51" s="34"/>
      <c r="AI51" s="34"/>
      <c r="AJ51" s="33">
        <f t="shared" si="9"/>
        <v>0</v>
      </c>
      <c r="AK51" s="34"/>
      <c r="AL51" s="34"/>
      <c r="AM51" s="33">
        <f t="shared" si="10"/>
        <v>0</v>
      </c>
      <c r="AN51" s="34"/>
      <c r="AO51" s="34"/>
      <c r="AP51" s="33">
        <f t="shared" si="11"/>
        <v>0</v>
      </c>
      <c r="AQ51" s="34"/>
      <c r="AR51" s="34"/>
      <c r="AS51" s="33">
        <f t="shared" si="12"/>
        <v>0</v>
      </c>
      <c r="AT51" s="34"/>
      <c r="AU51" s="34"/>
      <c r="AV51" s="33">
        <f t="shared" si="13"/>
        <v>0</v>
      </c>
      <c r="AW51" s="33">
        <f t="shared" si="14"/>
        <v>0</v>
      </c>
      <c r="AX51" s="33">
        <f t="shared" si="14"/>
        <v>0</v>
      </c>
      <c r="AY51" s="35"/>
      <c r="AZ51" s="35"/>
      <c r="BA51" s="35"/>
      <c r="BB51" s="35"/>
      <c r="BC51" s="35"/>
      <c r="BD51" s="35"/>
      <c r="BE51" s="34"/>
      <c r="BF51" s="34"/>
      <c r="BG51" s="33">
        <f t="shared" si="15"/>
        <v>0</v>
      </c>
      <c r="BH51" s="34"/>
      <c r="BI51" s="34"/>
      <c r="BJ51" s="33">
        <f t="shared" si="16"/>
        <v>0</v>
      </c>
      <c r="BK51" s="34"/>
      <c r="BL51" s="34"/>
      <c r="BM51" s="33">
        <f t="shared" si="17"/>
        <v>0</v>
      </c>
      <c r="BN51" s="34"/>
      <c r="BO51" s="34"/>
      <c r="BP51" s="34"/>
      <c r="BQ51" s="34"/>
      <c r="BR51" s="34"/>
      <c r="BS51" s="34"/>
      <c r="BT51" s="34"/>
      <c r="BU51" s="33">
        <f t="shared" si="18"/>
        <v>0</v>
      </c>
      <c r="BV51" s="34"/>
      <c r="BW51" s="34"/>
      <c r="BX51" s="33">
        <f t="shared" si="19"/>
        <v>0</v>
      </c>
      <c r="BY51" s="34"/>
      <c r="BZ51" s="34"/>
      <c r="CA51" s="33">
        <f t="shared" si="20"/>
        <v>0</v>
      </c>
      <c r="CB51" s="34"/>
      <c r="CC51" s="34"/>
      <c r="CD51" s="7">
        <f t="shared" si="21"/>
        <v>1325</v>
      </c>
      <c r="CE51" s="8">
        <f t="shared" si="22"/>
        <v>0</v>
      </c>
      <c r="CF51" s="9">
        <f t="shared" si="23"/>
        <v>1325</v>
      </c>
    </row>
    <row r="52" spans="1:84" ht="47.25" x14ac:dyDescent="0.2">
      <c r="A52" s="6" t="s">
        <v>112</v>
      </c>
      <c r="B52" s="33">
        <f t="shared" si="0"/>
        <v>0</v>
      </c>
      <c r="C52" s="34"/>
      <c r="D52" s="34"/>
      <c r="E52" s="34"/>
      <c r="F52" s="34"/>
      <c r="G52" s="33">
        <f t="shared" si="1"/>
        <v>0</v>
      </c>
      <c r="H52" s="34"/>
      <c r="I52" s="34"/>
      <c r="J52" s="34"/>
      <c r="K52" s="34"/>
      <c r="L52" s="33">
        <f t="shared" si="2"/>
        <v>2097</v>
      </c>
      <c r="M52" s="34">
        <v>0</v>
      </c>
      <c r="N52" s="34">
        <v>0</v>
      </c>
      <c r="O52" s="34">
        <v>0</v>
      </c>
      <c r="P52" s="34">
        <v>2097</v>
      </c>
      <c r="Q52" s="33">
        <f t="shared" si="3"/>
        <v>0</v>
      </c>
      <c r="R52" s="34">
        <v>0</v>
      </c>
      <c r="S52" s="34">
        <v>0</v>
      </c>
      <c r="T52" s="33">
        <f t="shared" si="4"/>
        <v>0</v>
      </c>
      <c r="U52" s="34">
        <v>0</v>
      </c>
      <c r="V52" s="34">
        <v>0</v>
      </c>
      <c r="W52" s="33">
        <f t="shared" si="5"/>
        <v>0</v>
      </c>
      <c r="X52" s="34">
        <v>0</v>
      </c>
      <c r="Y52" s="34">
        <v>0</v>
      </c>
      <c r="Z52" s="33">
        <f t="shared" si="6"/>
        <v>165</v>
      </c>
      <c r="AA52" s="34">
        <v>100</v>
      </c>
      <c r="AB52" s="34">
        <v>65</v>
      </c>
      <c r="AC52" s="33">
        <f t="shared" si="7"/>
        <v>0</v>
      </c>
      <c r="AD52" s="34"/>
      <c r="AE52" s="34"/>
      <c r="AF52" s="34"/>
      <c r="AG52" s="33">
        <f t="shared" si="8"/>
        <v>0</v>
      </c>
      <c r="AH52" s="34"/>
      <c r="AI52" s="34"/>
      <c r="AJ52" s="33">
        <f t="shared" si="9"/>
        <v>0</v>
      </c>
      <c r="AK52" s="34"/>
      <c r="AL52" s="34"/>
      <c r="AM52" s="33">
        <f t="shared" si="10"/>
        <v>0</v>
      </c>
      <c r="AN52" s="34"/>
      <c r="AO52" s="34"/>
      <c r="AP52" s="33">
        <f t="shared" si="11"/>
        <v>0</v>
      </c>
      <c r="AQ52" s="34"/>
      <c r="AR52" s="34"/>
      <c r="AS52" s="33">
        <f t="shared" si="12"/>
        <v>0</v>
      </c>
      <c r="AT52" s="34"/>
      <c r="AU52" s="34"/>
      <c r="AV52" s="33">
        <f t="shared" si="13"/>
        <v>0</v>
      </c>
      <c r="AW52" s="33">
        <f t="shared" si="14"/>
        <v>0</v>
      </c>
      <c r="AX52" s="33">
        <f t="shared" si="14"/>
        <v>0</v>
      </c>
      <c r="AY52" s="35"/>
      <c r="AZ52" s="35"/>
      <c r="BA52" s="35"/>
      <c r="BB52" s="35"/>
      <c r="BC52" s="35"/>
      <c r="BD52" s="35"/>
      <c r="BE52" s="34"/>
      <c r="BF52" s="34"/>
      <c r="BG52" s="33">
        <f t="shared" si="15"/>
        <v>0</v>
      </c>
      <c r="BH52" s="34"/>
      <c r="BI52" s="34"/>
      <c r="BJ52" s="33">
        <f t="shared" si="16"/>
        <v>0</v>
      </c>
      <c r="BK52" s="34"/>
      <c r="BL52" s="34"/>
      <c r="BM52" s="33">
        <f t="shared" si="17"/>
        <v>105</v>
      </c>
      <c r="BN52" s="34">
        <v>45</v>
      </c>
      <c r="BO52" s="34">
        <v>0</v>
      </c>
      <c r="BP52" s="34">
        <v>60</v>
      </c>
      <c r="BQ52" s="34"/>
      <c r="BR52" s="34"/>
      <c r="BS52" s="34"/>
      <c r="BT52" s="34"/>
      <c r="BU52" s="33">
        <f t="shared" si="18"/>
        <v>0</v>
      </c>
      <c r="BV52" s="34"/>
      <c r="BW52" s="34"/>
      <c r="BX52" s="33">
        <f t="shared" si="19"/>
        <v>0</v>
      </c>
      <c r="BY52" s="34"/>
      <c r="BZ52" s="34"/>
      <c r="CA52" s="33">
        <f t="shared" si="20"/>
        <v>0</v>
      </c>
      <c r="CB52" s="34"/>
      <c r="CC52" s="34"/>
      <c r="CD52" s="7">
        <f t="shared" si="21"/>
        <v>2367</v>
      </c>
      <c r="CE52" s="8">
        <f t="shared" si="22"/>
        <v>2302</v>
      </c>
      <c r="CF52" s="9">
        <f t="shared" si="23"/>
        <v>65</v>
      </c>
    </row>
    <row r="53" spans="1:84" ht="31.5" x14ac:dyDescent="0.2">
      <c r="A53" s="6" t="s">
        <v>113</v>
      </c>
      <c r="B53" s="33">
        <f t="shared" si="0"/>
        <v>0</v>
      </c>
      <c r="C53" s="34"/>
      <c r="D53" s="34"/>
      <c r="E53" s="34"/>
      <c r="F53" s="34"/>
      <c r="G53" s="33">
        <f t="shared" si="1"/>
        <v>0</v>
      </c>
      <c r="H53" s="34"/>
      <c r="I53" s="34"/>
      <c r="J53" s="34"/>
      <c r="K53" s="34"/>
      <c r="L53" s="33">
        <f t="shared" si="2"/>
        <v>1000</v>
      </c>
      <c r="M53" s="34">
        <v>0</v>
      </c>
      <c r="N53" s="34">
        <v>0</v>
      </c>
      <c r="O53" s="34">
        <v>0</v>
      </c>
      <c r="P53" s="34">
        <v>1000</v>
      </c>
      <c r="Q53" s="33">
        <f t="shared" si="3"/>
        <v>0</v>
      </c>
      <c r="R53" s="34">
        <v>0</v>
      </c>
      <c r="S53" s="34">
        <v>0</v>
      </c>
      <c r="T53" s="33">
        <f t="shared" si="4"/>
        <v>0</v>
      </c>
      <c r="U53" s="34">
        <v>0</v>
      </c>
      <c r="V53" s="34">
        <v>0</v>
      </c>
      <c r="W53" s="33">
        <f t="shared" si="5"/>
        <v>0</v>
      </c>
      <c r="X53" s="34">
        <v>0</v>
      </c>
      <c r="Y53" s="34">
        <v>0</v>
      </c>
      <c r="Z53" s="33">
        <f t="shared" si="6"/>
        <v>300</v>
      </c>
      <c r="AA53" s="34">
        <v>300</v>
      </c>
      <c r="AB53" s="34">
        <v>0</v>
      </c>
      <c r="AC53" s="33">
        <f t="shared" si="7"/>
        <v>0</v>
      </c>
      <c r="AD53" s="34"/>
      <c r="AE53" s="34"/>
      <c r="AF53" s="34"/>
      <c r="AG53" s="33">
        <f t="shared" si="8"/>
        <v>0</v>
      </c>
      <c r="AH53" s="34"/>
      <c r="AI53" s="34"/>
      <c r="AJ53" s="33">
        <f t="shared" si="9"/>
        <v>0</v>
      </c>
      <c r="AK53" s="34"/>
      <c r="AL53" s="34"/>
      <c r="AM53" s="33">
        <f t="shared" si="10"/>
        <v>0</v>
      </c>
      <c r="AN53" s="34"/>
      <c r="AO53" s="34"/>
      <c r="AP53" s="33">
        <f t="shared" si="11"/>
        <v>0</v>
      </c>
      <c r="AQ53" s="34"/>
      <c r="AR53" s="34"/>
      <c r="AS53" s="33">
        <f t="shared" si="12"/>
        <v>0</v>
      </c>
      <c r="AT53" s="34"/>
      <c r="AU53" s="34"/>
      <c r="AV53" s="33">
        <f t="shared" si="13"/>
        <v>0</v>
      </c>
      <c r="AW53" s="33">
        <f t="shared" si="14"/>
        <v>0</v>
      </c>
      <c r="AX53" s="33">
        <f t="shared" si="14"/>
        <v>0</v>
      </c>
      <c r="AY53" s="35"/>
      <c r="AZ53" s="35"/>
      <c r="BA53" s="35"/>
      <c r="BB53" s="35"/>
      <c r="BC53" s="35"/>
      <c r="BD53" s="35"/>
      <c r="BE53" s="34"/>
      <c r="BF53" s="34"/>
      <c r="BG53" s="33">
        <f t="shared" si="15"/>
        <v>0</v>
      </c>
      <c r="BH53" s="34"/>
      <c r="BI53" s="34"/>
      <c r="BJ53" s="33">
        <f t="shared" si="16"/>
        <v>0</v>
      </c>
      <c r="BK53" s="34"/>
      <c r="BL53" s="34"/>
      <c r="BM53" s="33">
        <f t="shared" si="17"/>
        <v>0</v>
      </c>
      <c r="BN53" s="34"/>
      <c r="BO53" s="34"/>
      <c r="BP53" s="34"/>
      <c r="BQ53" s="34"/>
      <c r="BR53" s="34"/>
      <c r="BS53" s="34"/>
      <c r="BT53" s="34"/>
      <c r="BU53" s="33">
        <f t="shared" si="18"/>
        <v>0</v>
      </c>
      <c r="BV53" s="34"/>
      <c r="BW53" s="34"/>
      <c r="BX53" s="33">
        <f t="shared" si="19"/>
        <v>0</v>
      </c>
      <c r="BY53" s="34"/>
      <c r="BZ53" s="34"/>
      <c r="CA53" s="33">
        <f t="shared" si="20"/>
        <v>0</v>
      </c>
      <c r="CB53" s="34"/>
      <c r="CC53" s="34"/>
      <c r="CD53" s="7">
        <f t="shared" si="21"/>
        <v>1300</v>
      </c>
      <c r="CE53" s="8">
        <f t="shared" si="22"/>
        <v>1300</v>
      </c>
      <c r="CF53" s="9">
        <f t="shared" si="23"/>
        <v>0</v>
      </c>
    </row>
    <row r="54" spans="1:84" ht="31.5" x14ac:dyDescent="0.2">
      <c r="A54" s="6" t="s">
        <v>114</v>
      </c>
      <c r="B54" s="33">
        <f t="shared" si="0"/>
        <v>0</v>
      </c>
      <c r="C54" s="34"/>
      <c r="D54" s="34"/>
      <c r="E54" s="34"/>
      <c r="F54" s="34"/>
      <c r="G54" s="33">
        <f t="shared" si="1"/>
        <v>0</v>
      </c>
      <c r="H54" s="34"/>
      <c r="I54" s="34"/>
      <c r="J54" s="34"/>
      <c r="K54" s="34"/>
      <c r="L54" s="33">
        <f t="shared" si="2"/>
        <v>400</v>
      </c>
      <c r="M54" s="34">
        <v>0</v>
      </c>
      <c r="N54" s="34">
        <v>0</v>
      </c>
      <c r="O54" s="34">
        <v>0</v>
      </c>
      <c r="P54" s="34">
        <v>400</v>
      </c>
      <c r="Q54" s="33">
        <f t="shared" si="3"/>
        <v>0</v>
      </c>
      <c r="R54" s="34"/>
      <c r="S54" s="34"/>
      <c r="T54" s="33">
        <f t="shared" si="4"/>
        <v>0</v>
      </c>
      <c r="U54" s="34"/>
      <c r="V54" s="34"/>
      <c r="W54" s="33">
        <f t="shared" si="5"/>
        <v>0</v>
      </c>
      <c r="X54" s="34"/>
      <c r="Y54" s="34"/>
      <c r="Z54" s="33">
        <f t="shared" si="6"/>
        <v>0</v>
      </c>
      <c r="AA54" s="34"/>
      <c r="AB54" s="34"/>
      <c r="AC54" s="33">
        <f t="shared" si="7"/>
        <v>0</v>
      </c>
      <c r="AD54" s="34"/>
      <c r="AE54" s="34"/>
      <c r="AF54" s="34"/>
      <c r="AG54" s="33">
        <f t="shared" si="8"/>
        <v>0</v>
      </c>
      <c r="AH54" s="34"/>
      <c r="AI54" s="34"/>
      <c r="AJ54" s="33">
        <f t="shared" si="9"/>
        <v>0</v>
      </c>
      <c r="AK54" s="34"/>
      <c r="AL54" s="34"/>
      <c r="AM54" s="33">
        <f t="shared" si="10"/>
        <v>0</v>
      </c>
      <c r="AN54" s="34"/>
      <c r="AO54" s="34"/>
      <c r="AP54" s="33">
        <f t="shared" si="11"/>
        <v>536</v>
      </c>
      <c r="AQ54" s="34">
        <v>536</v>
      </c>
      <c r="AR54" s="34"/>
      <c r="AS54" s="33">
        <f t="shared" si="12"/>
        <v>0</v>
      </c>
      <c r="AT54" s="34"/>
      <c r="AU54" s="34"/>
      <c r="AV54" s="33">
        <f t="shared" si="13"/>
        <v>0</v>
      </c>
      <c r="AW54" s="33">
        <f t="shared" si="14"/>
        <v>0</v>
      </c>
      <c r="AX54" s="33">
        <f t="shared" si="14"/>
        <v>0</v>
      </c>
      <c r="AY54" s="35"/>
      <c r="AZ54" s="35"/>
      <c r="BA54" s="35"/>
      <c r="BB54" s="35"/>
      <c r="BC54" s="35"/>
      <c r="BD54" s="35"/>
      <c r="BE54" s="34"/>
      <c r="BF54" s="34"/>
      <c r="BG54" s="33">
        <f t="shared" si="15"/>
        <v>0</v>
      </c>
      <c r="BH54" s="34"/>
      <c r="BI54" s="34"/>
      <c r="BJ54" s="33">
        <f t="shared" si="16"/>
        <v>0</v>
      </c>
      <c r="BK54" s="34"/>
      <c r="BL54" s="34"/>
      <c r="BM54" s="33">
        <f t="shared" si="17"/>
        <v>310</v>
      </c>
      <c r="BN54" s="34">
        <v>90</v>
      </c>
      <c r="BO54" s="34">
        <v>0</v>
      </c>
      <c r="BP54" s="34">
        <v>220</v>
      </c>
      <c r="BQ54" s="34"/>
      <c r="BR54" s="34"/>
      <c r="BS54" s="34"/>
      <c r="BT54" s="34"/>
      <c r="BU54" s="33">
        <f t="shared" si="18"/>
        <v>0</v>
      </c>
      <c r="BV54" s="34"/>
      <c r="BW54" s="34"/>
      <c r="BX54" s="33">
        <f t="shared" si="19"/>
        <v>0</v>
      </c>
      <c r="BY54" s="34"/>
      <c r="BZ54" s="34"/>
      <c r="CA54" s="33">
        <f t="shared" si="20"/>
        <v>0</v>
      </c>
      <c r="CB54" s="34"/>
      <c r="CC54" s="34"/>
      <c r="CD54" s="7">
        <f t="shared" si="21"/>
        <v>1246</v>
      </c>
      <c r="CE54" s="8">
        <f t="shared" si="22"/>
        <v>1246</v>
      </c>
      <c r="CF54" s="9">
        <f t="shared" si="23"/>
        <v>0</v>
      </c>
    </row>
    <row r="55" spans="1:84" ht="47.25" x14ac:dyDescent="0.2">
      <c r="A55" s="6" t="s">
        <v>115</v>
      </c>
      <c r="B55" s="33">
        <f t="shared" si="0"/>
        <v>0</v>
      </c>
      <c r="C55" s="34"/>
      <c r="D55" s="34"/>
      <c r="E55" s="34"/>
      <c r="F55" s="34"/>
      <c r="G55" s="33">
        <f t="shared" si="1"/>
        <v>0</v>
      </c>
      <c r="H55" s="34"/>
      <c r="I55" s="34"/>
      <c r="J55" s="34"/>
      <c r="K55" s="34"/>
      <c r="L55" s="33">
        <f t="shared" si="2"/>
        <v>260</v>
      </c>
      <c r="M55" s="34">
        <v>0</v>
      </c>
      <c r="N55" s="34">
        <v>0</v>
      </c>
      <c r="O55" s="34">
        <v>0</v>
      </c>
      <c r="P55" s="34">
        <v>260</v>
      </c>
      <c r="Q55" s="33">
        <f t="shared" si="3"/>
        <v>0</v>
      </c>
      <c r="R55" s="34"/>
      <c r="S55" s="34"/>
      <c r="T55" s="33">
        <f t="shared" si="4"/>
        <v>0</v>
      </c>
      <c r="U55" s="34"/>
      <c r="V55" s="34"/>
      <c r="W55" s="33">
        <f t="shared" si="5"/>
        <v>0</v>
      </c>
      <c r="X55" s="34"/>
      <c r="Y55" s="34"/>
      <c r="Z55" s="33">
        <f t="shared" si="6"/>
        <v>328</v>
      </c>
      <c r="AA55" s="34">
        <v>328</v>
      </c>
      <c r="AB55" s="34">
        <v>0</v>
      </c>
      <c r="AC55" s="33">
        <f t="shared" si="7"/>
        <v>0</v>
      </c>
      <c r="AD55" s="34">
        <v>0</v>
      </c>
      <c r="AE55" s="34"/>
      <c r="AF55" s="34">
        <v>0</v>
      </c>
      <c r="AG55" s="33">
        <f t="shared" si="8"/>
        <v>0</v>
      </c>
      <c r="AH55" s="34">
        <v>0</v>
      </c>
      <c r="AI55" s="34">
        <v>0</v>
      </c>
      <c r="AJ55" s="33">
        <f t="shared" si="9"/>
        <v>0</v>
      </c>
      <c r="AK55" s="34">
        <v>0</v>
      </c>
      <c r="AL55" s="34">
        <v>0</v>
      </c>
      <c r="AM55" s="33">
        <f t="shared" si="10"/>
        <v>0</v>
      </c>
      <c r="AN55" s="34">
        <v>0</v>
      </c>
      <c r="AO55" s="34">
        <v>0</v>
      </c>
      <c r="AP55" s="33">
        <f t="shared" si="11"/>
        <v>388</v>
      </c>
      <c r="AQ55" s="34">
        <v>388</v>
      </c>
      <c r="AR55" s="34"/>
      <c r="AS55" s="33">
        <f t="shared" si="12"/>
        <v>0</v>
      </c>
      <c r="AT55" s="34"/>
      <c r="AU55" s="34"/>
      <c r="AV55" s="33">
        <f t="shared" si="13"/>
        <v>0</v>
      </c>
      <c r="AW55" s="33">
        <f t="shared" si="14"/>
        <v>0</v>
      </c>
      <c r="AX55" s="33">
        <f t="shared" si="14"/>
        <v>0</v>
      </c>
      <c r="AY55" s="35"/>
      <c r="AZ55" s="35"/>
      <c r="BA55" s="35"/>
      <c r="BB55" s="35"/>
      <c r="BC55" s="35"/>
      <c r="BD55" s="35"/>
      <c r="BE55" s="34"/>
      <c r="BF55" s="34"/>
      <c r="BG55" s="33">
        <f t="shared" si="15"/>
        <v>0</v>
      </c>
      <c r="BH55" s="34"/>
      <c r="BI55" s="34"/>
      <c r="BJ55" s="33">
        <f t="shared" si="16"/>
        <v>0</v>
      </c>
      <c r="BK55" s="34"/>
      <c r="BL55" s="34"/>
      <c r="BM55" s="33">
        <f t="shared" si="17"/>
        <v>0</v>
      </c>
      <c r="BN55" s="34"/>
      <c r="BO55" s="34"/>
      <c r="BP55" s="34"/>
      <c r="BQ55" s="34"/>
      <c r="BR55" s="34"/>
      <c r="BS55" s="34"/>
      <c r="BT55" s="34"/>
      <c r="BU55" s="33">
        <f t="shared" si="18"/>
        <v>0</v>
      </c>
      <c r="BV55" s="34"/>
      <c r="BW55" s="34"/>
      <c r="BX55" s="33">
        <f t="shared" si="19"/>
        <v>0</v>
      </c>
      <c r="BY55" s="34"/>
      <c r="BZ55" s="34"/>
      <c r="CA55" s="33">
        <f t="shared" si="20"/>
        <v>0</v>
      </c>
      <c r="CB55" s="34"/>
      <c r="CC55" s="34"/>
      <c r="CD55" s="7">
        <f t="shared" si="21"/>
        <v>976</v>
      </c>
      <c r="CE55" s="8">
        <f t="shared" si="22"/>
        <v>976</v>
      </c>
      <c r="CF55" s="9">
        <f t="shared" si="23"/>
        <v>0</v>
      </c>
    </row>
    <row r="56" spans="1:84" ht="43.5" customHeight="1" x14ac:dyDescent="0.2">
      <c r="A56" s="6" t="s">
        <v>156</v>
      </c>
      <c r="B56" s="33">
        <f t="shared" si="0"/>
        <v>0</v>
      </c>
      <c r="C56" s="34">
        <v>0</v>
      </c>
      <c r="D56" s="34">
        <v>0</v>
      </c>
      <c r="E56" s="34">
        <v>0</v>
      </c>
      <c r="F56" s="34">
        <v>0</v>
      </c>
      <c r="G56" s="33">
        <f t="shared" si="1"/>
        <v>0</v>
      </c>
      <c r="H56" s="34">
        <v>0</v>
      </c>
      <c r="I56" s="34">
        <v>0</v>
      </c>
      <c r="J56" s="34">
        <v>0</v>
      </c>
      <c r="K56" s="34">
        <v>0</v>
      </c>
      <c r="L56" s="33">
        <f t="shared" si="2"/>
        <v>308</v>
      </c>
      <c r="M56" s="34">
        <v>0</v>
      </c>
      <c r="N56" s="34">
        <v>0</v>
      </c>
      <c r="O56" s="34">
        <v>0</v>
      </c>
      <c r="P56" s="34">
        <v>308</v>
      </c>
      <c r="Q56" s="33">
        <f t="shared" si="3"/>
        <v>0</v>
      </c>
      <c r="R56" s="34">
        <v>0</v>
      </c>
      <c r="S56" s="34">
        <v>0</v>
      </c>
      <c r="T56" s="33">
        <f t="shared" si="4"/>
        <v>120</v>
      </c>
      <c r="U56" s="34">
        <v>120</v>
      </c>
      <c r="V56" s="34">
        <v>0</v>
      </c>
      <c r="W56" s="33">
        <f t="shared" si="5"/>
        <v>0</v>
      </c>
      <c r="X56" s="34">
        <v>0</v>
      </c>
      <c r="Y56" s="34">
        <v>0</v>
      </c>
      <c r="Z56" s="33">
        <f t="shared" si="6"/>
        <v>170</v>
      </c>
      <c r="AA56" s="34">
        <v>170</v>
      </c>
      <c r="AB56" s="34">
        <v>0</v>
      </c>
      <c r="AC56" s="33">
        <f t="shared" si="7"/>
        <v>0</v>
      </c>
      <c r="AD56" s="34">
        <v>0</v>
      </c>
      <c r="AE56" s="34"/>
      <c r="AF56" s="34">
        <v>0</v>
      </c>
      <c r="AG56" s="33">
        <f t="shared" si="8"/>
        <v>0</v>
      </c>
      <c r="AH56" s="34">
        <v>0</v>
      </c>
      <c r="AI56" s="34">
        <v>0</v>
      </c>
      <c r="AJ56" s="33">
        <f t="shared" si="9"/>
        <v>0</v>
      </c>
      <c r="AK56" s="34">
        <v>0</v>
      </c>
      <c r="AL56" s="34">
        <v>0</v>
      </c>
      <c r="AM56" s="33">
        <f t="shared" si="10"/>
        <v>0</v>
      </c>
      <c r="AN56" s="34">
        <v>0</v>
      </c>
      <c r="AO56" s="34">
        <v>0</v>
      </c>
      <c r="AP56" s="33">
        <f t="shared" si="11"/>
        <v>0</v>
      </c>
      <c r="AQ56" s="34">
        <v>0</v>
      </c>
      <c r="AR56" s="34">
        <v>0</v>
      </c>
      <c r="AS56" s="33">
        <f t="shared" si="12"/>
        <v>0</v>
      </c>
      <c r="AT56" s="34">
        <v>0</v>
      </c>
      <c r="AU56" s="34">
        <v>0</v>
      </c>
      <c r="AV56" s="33">
        <f t="shared" si="13"/>
        <v>585</v>
      </c>
      <c r="AW56" s="33">
        <f t="shared" si="14"/>
        <v>585</v>
      </c>
      <c r="AX56" s="33">
        <f t="shared" si="14"/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0</v>
      </c>
      <c r="BE56" s="34">
        <v>585</v>
      </c>
      <c r="BF56" s="34">
        <v>0</v>
      </c>
      <c r="BG56" s="33">
        <f t="shared" si="15"/>
        <v>0</v>
      </c>
      <c r="BH56" s="34">
        <v>0</v>
      </c>
      <c r="BI56" s="34">
        <v>0</v>
      </c>
      <c r="BJ56" s="33">
        <f t="shared" si="16"/>
        <v>0</v>
      </c>
      <c r="BK56" s="34">
        <v>0</v>
      </c>
      <c r="BL56" s="34">
        <v>0</v>
      </c>
      <c r="BM56" s="33">
        <f t="shared" si="17"/>
        <v>762</v>
      </c>
      <c r="BN56" s="34">
        <v>240</v>
      </c>
      <c r="BO56" s="34">
        <v>0</v>
      </c>
      <c r="BP56" s="34">
        <v>522</v>
      </c>
      <c r="BQ56" s="34">
        <v>0</v>
      </c>
      <c r="BR56" s="34">
        <v>0</v>
      </c>
      <c r="BS56" s="34">
        <v>0</v>
      </c>
      <c r="BT56" s="34">
        <v>0</v>
      </c>
      <c r="BU56" s="33">
        <f t="shared" si="18"/>
        <v>0</v>
      </c>
      <c r="BV56" s="34">
        <v>0</v>
      </c>
      <c r="BW56" s="34">
        <v>0</v>
      </c>
      <c r="BX56" s="33">
        <f t="shared" si="19"/>
        <v>0</v>
      </c>
      <c r="BY56" s="34">
        <v>0</v>
      </c>
      <c r="BZ56" s="34">
        <v>0</v>
      </c>
      <c r="CA56" s="33">
        <f t="shared" si="20"/>
        <v>0</v>
      </c>
      <c r="CB56" s="34">
        <v>0</v>
      </c>
      <c r="CC56" s="34">
        <v>0</v>
      </c>
      <c r="CD56" s="7">
        <f t="shared" si="21"/>
        <v>1945</v>
      </c>
      <c r="CE56" s="8">
        <f t="shared" si="22"/>
        <v>1945</v>
      </c>
      <c r="CF56" s="9">
        <f t="shared" si="23"/>
        <v>0</v>
      </c>
    </row>
    <row r="57" spans="1:84" ht="47.25" x14ac:dyDescent="0.2">
      <c r="A57" s="6" t="s">
        <v>116</v>
      </c>
      <c r="B57" s="33">
        <f t="shared" si="0"/>
        <v>0</v>
      </c>
      <c r="C57" s="34"/>
      <c r="D57" s="34"/>
      <c r="E57" s="34"/>
      <c r="F57" s="34"/>
      <c r="G57" s="33">
        <f t="shared" si="1"/>
        <v>0</v>
      </c>
      <c r="H57" s="34"/>
      <c r="I57" s="34"/>
      <c r="J57" s="34"/>
      <c r="K57" s="34"/>
      <c r="L57" s="33">
        <f t="shared" si="2"/>
        <v>820</v>
      </c>
      <c r="M57" s="34">
        <v>0</v>
      </c>
      <c r="N57" s="34">
        <v>0</v>
      </c>
      <c r="O57" s="34">
        <v>0</v>
      </c>
      <c r="P57" s="34">
        <v>820</v>
      </c>
      <c r="Q57" s="33">
        <f t="shared" si="3"/>
        <v>0</v>
      </c>
      <c r="R57" s="34">
        <v>0</v>
      </c>
      <c r="S57" s="34">
        <v>0</v>
      </c>
      <c r="T57" s="33">
        <f t="shared" si="4"/>
        <v>0</v>
      </c>
      <c r="U57" s="34">
        <v>0</v>
      </c>
      <c r="V57" s="34">
        <v>0</v>
      </c>
      <c r="W57" s="33">
        <f t="shared" si="5"/>
        <v>0</v>
      </c>
      <c r="X57" s="34">
        <v>0</v>
      </c>
      <c r="Y57" s="34">
        <v>0</v>
      </c>
      <c r="Z57" s="33">
        <f t="shared" si="6"/>
        <v>274</v>
      </c>
      <c r="AA57" s="34">
        <v>274</v>
      </c>
      <c r="AB57" s="34"/>
      <c r="AC57" s="33">
        <f t="shared" si="7"/>
        <v>0</v>
      </c>
      <c r="AD57" s="34"/>
      <c r="AE57" s="34"/>
      <c r="AF57" s="34"/>
      <c r="AG57" s="33">
        <f t="shared" si="8"/>
        <v>0</v>
      </c>
      <c r="AH57" s="34"/>
      <c r="AI57" s="34"/>
      <c r="AJ57" s="33">
        <f t="shared" si="9"/>
        <v>0</v>
      </c>
      <c r="AK57" s="34"/>
      <c r="AL57" s="34"/>
      <c r="AM57" s="33">
        <f t="shared" si="10"/>
        <v>0</v>
      </c>
      <c r="AN57" s="34"/>
      <c r="AO57" s="34"/>
      <c r="AP57" s="33">
        <f t="shared" si="11"/>
        <v>0</v>
      </c>
      <c r="AQ57" s="34"/>
      <c r="AR57" s="34"/>
      <c r="AS57" s="33">
        <f t="shared" si="12"/>
        <v>0</v>
      </c>
      <c r="AT57" s="34"/>
      <c r="AU57" s="34"/>
      <c r="AV57" s="33">
        <f t="shared" si="13"/>
        <v>0</v>
      </c>
      <c r="AW57" s="33">
        <f t="shared" si="14"/>
        <v>0</v>
      </c>
      <c r="AX57" s="33">
        <f t="shared" si="14"/>
        <v>0</v>
      </c>
      <c r="AY57" s="35"/>
      <c r="AZ57" s="35"/>
      <c r="BA57" s="35"/>
      <c r="BB57" s="35"/>
      <c r="BC57" s="35"/>
      <c r="BD57" s="35"/>
      <c r="BE57" s="34"/>
      <c r="BF57" s="34"/>
      <c r="BG57" s="33">
        <f t="shared" si="15"/>
        <v>0</v>
      </c>
      <c r="BH57" s="34"/>
      <c r="BI57" s="34"/>
      <c r="BJ57" s="33">
        <f t="shared" si="16"/>
        <v>0</v>
      </c>
      <c r="BK57" s="34"/>
      <c r="BL57" s="34"/>
      <c r="BM57" s="33">
        <f t="shared" si="17"/>
        <v>395</v>
      </c>
      <c r="BN57" s="34">
        <v>0</v>
      </c>
      <c r="BO57" s="34">
        <v>0</v>
      </c>
      <c r="BP57" s="34">
        <v>395</v>
      </c>
      <c r="BQ57" s="34"/>
      <c r="BR57" s="34"/>
      <c r="BS57" s="34"/>
      <c r="BT57" s="34"/>
      <c r="BU57" s="33">
        <f t="shared" si="18"/>
        <v>0</v>
      </c>
      <c r="BV57" s="34"/>
      <c r="BW57" s="34"/>
      <c r="BX57" s="33">
        <f t="shared" si="19"/>
        <v>0</v>
      </c>
      <c r="BY57" s="34"/>
      <c r="BZ57" s="34"/>
      <c r="CA57" s="33">
        <f t="shared" si="20"/>
        <v>0</v>
      </c>
      <c r="CB57" s="34"/>
      <c r="CC57" s="34"/>
      <c r="CD57" s="7">
        <f t="shared" si="21"/>
        <v>1489</v>
      </c>
      <c r="CE57" s="8">
        <f t="shared" si="22"/>
        <v>1489</v>
      </c>
      <c r="CF57" s="9">
        <f t="shared" si="23"/>
        <v>0</v>
      </c>
    </row>
    <row r="58" spans="1:84" ht="31.5" x14ac:dyDescent="0.2">
      <c r="A58" s="6" t="s">
        <v>117</v>
      </c>
      <c r="B58" s="33">
        <f t="shared" si="0"/>
        <v>0</v>
      </c>
      <c r="C58" s="34"/>
      <c r="D58" s="34"/>
      <c r="E58" s="34"/>
      <c r="F58" s="34"/>
      <c r="G58" s="33">
        <f t="shared" si="1"/>
        <v>0</v>
      </c>
      <c r="H58" s="34"/>
      <c r="I58" s="34"/>
      <c r="J58" s="34"/>
      <c r="K58" s="34"/>
      <c r="L58" s="33">
        <f t="shared" si="2"/>
        <v>1026</v>
      </c>
      <c r="M58" s="34">
        <v>452</v>
      </c>
      <c r="N58" s="34">
        <v>0</v>
      </c>
      <c r="O58" s="34">
        <v>0</v>
      </c>
      <c r="P58" s="34">
        <v>574</v>
      </c>
      <c r="Q58" s="33">
        <f t="shared" si="3"/>
        <v>0</v>
      </c>
      <c r="R58" s="34"/>
      <c r="S58" s="34"/>
      <c r="T58" s="33">
        <f t="shared" si="4"/>
        <v>0</v>
      </c>
      <c r="U58" s="34"/>
      <c r="V58" s="34"/>
      <c r="W58" s="33">
        <f t="shared" si="5"/>
        <v>0</v>
      </c>
      <c r="X58" s="34"/>
      <c r="Y58" s="34"/>
      <c r="Z58" s="33">
        <f t="shared" si="6"/>
        <v>1000</v>
      </c>
      <c r="AA58" s="34">
        <v>1000</v>
      </c>
      <c r="AB58" s="34">
        <v>0</v>
      </c>
      <c r="AC58" s="33">
        <f t="shared" si="7"/>
        <v>0</v>
      </c>
      <c r="AD58" s="34">
        <v>0</v>
      </c>
      <c r="AE58" s="34"/>
      <c r="AF58" s="34">
        <v>0</v>
      </c>
      <c r="AG58" s="33">
        <f t="shared" si="8"/>
        <v>122</v>
      </c>
      <c r="AH58" s="34">
        <v>122</v>
      </c>
      <c r="AI58" s="34">
        <v>0</v>
      </c>
      <c r="AJ58" s="33">
        <f t="shared" si="9"/>
        <v>0</v>
      </c>
      <c r="AK58" s="34">
        <v>0</v>
      </c>
      <c r="AL58" s="34">
        <v>0</v>
      </c>
      <c r="AM58" s="33">
        <f t="shared" si="10"/>
        <v>0</v>
      </c>
      <c r="AN58" s="34">
        <v>0</v>
      </c>
      <c r="AO58" s="34">
        <v>0</v>
      </c>
      <c r="AP58" s="33">
        <f t="shared" si="11"/>
        <v>410</v>
      </c>
      <c r="AQ58" s="34">
        <v>410</v>
      </c>
      <c r="AR58" s="34"/>
      <c r="AS58" s="33">
        <f t="shared" si="12"/>
        <v>0</v>
      </c>
      <c r="AT58" s="34"/>
      <c r="AU58" s="34"/>
      <c r="AV58" s="33">
        <f t="shared" si="13"/>
        <v>0</v>
      </c>
      <c r="AW58" s="33">
        <f t="shared" si="14"/>
        <v>0</v>
      </c>
      <c r="AX58" s="33">
        <f t="shared" si="14"/>
        <v>0</v>
      </c>
      <c r="AY58" s="35"/>
      <c r="AZ58" s="35"/>
      <c r="BA58" s="35"/>
      <c r="BB58" s="35"/>
      <c r="BC58" s="35"/>
      <c r="BD58" s="35"/>
      <c r="BE58" s="34"/>
      <c r="BF58" s="34"/>
      <c r="BG58" s="33">
        <f t="shared" si="15"/>
        <v>39</v>
      </c>
      <c r="BH58" s="34">
        <v>39</v>
      </c>
      <c r="BI58" s="34">
        <v>0</v>
      </c>
      <c r="BJ58" s="33">
        <f t="shared" si="16"/>
        <v>0</v>
      </c>
      <c r="BK58" s="34">
        <v>0</v>
      </c>
      <c r="BL58" s="34">
        <v>0</v>
      </c>
      <c r="BM58" s="33">
        <f t="shared" si="17"/>
        <v>726</v>
      </c>
      <c r="BN58" s="34">
        <v>426</v>
      </c>
      <c r="BO58" s="34">
        <v>0</v>
      </c>
      <c r="BP58" s="34">
        <v>300</v>
      </c>
      <c r="BQ58" s="34">
        <v>0</v>
      </c>
      <c r="BR58" s="34">
        <v>0</v>
      </c>
      <c r="BS58" s="34">
        <v>0</v>
      </c>
      <c r="BT58" s="34">
        <v>0</v>
      </c>
      <c r="BU58" s="33">
        <f t="shared" si="18"/>
        <v>290</v>
      </c>
      <c r="BV58" s="34">
        <v>290</v>
      </c>
      <c r="BW58" s="34"/>
      <c r="BX58" s="33">
        <f t="shared" si="19"/>
        <v>0</v>
      </c>
      <c r="BY58" s="34"/>
      <c r="BZ58" s="34"/>
      <c r="CA58" s="33">
        <f t="shared" si="20"/>
        <v>0</v>
      </c>
      <c r="CB58" s="34"/>
      <c r="CC58" s="34"/>
      <c r="CD58" s="7">
        <f t="shared" si="21"/>
        <v>3613</v>
      </c>
      <c r="CE58" s="8">
        <f t="shared" si="22"/>
        <v>3613</v>
      </c>
      <c r="CF58" s="9">
        <f t="shared" si="23"/>
        <v>0</v>
      </c>
    </row>
    <row r="59" spans="1:84" ht="47.25" x14ac:dyDescent="0.2">
      <c r="A59" s="6" t="s">
        <v>118</v>
      </c>
      <c r="B59" s="33">
        <f t="shared" si="0"/>
        <v>0</v>
      </c>
      <c r="C59" s="37"/>
      <c r="D59" s="37"/>
      <c r="E59" s="37"/>
      <c r="F59" s="37"/>
      <c r="G59" s="33">
        <f t="shared" si="1"/>
        <v>0</v>
      </c>
      <c r="H59" s="37"/>
      <c r="I59" s="37"/>
      <c r="J59" s="37"/>
      <c r="K59" s="37"/>
      <c r="L59" s="33">
        <f t="shared" si="2"/>
        <v>0</v>
      </c>
      <c r="M59" s="37"/>
      <c r="N59" s="37"/>
      <c r="O59" s="37"/>
      <c r="P59" s="37"/>
      <c r="Q59" s="33">
        <f t="shared" si="3"/>
        <v>0</v>
      </c>
      <c r="R59" s="37"/>
      <c r="S59" s="37"/>
      <c r="T59" s="33">
        <f t="shared" si="4"/>
        <v>0</v>
      </c>
      <c r="U59" s="37"/>
      <c r="V59" s="37"/>
      <c r="W59" s="33">
        <f t="shared" si="5"/>
        <v>0</v>
      </c>
      <c r="X59" s="37"/>
      <c r="Y59" s="37"/>
      <c r="Z59" s="33">
        <f t="shared" si="6"/>
        <v>0</v>
      </c>
      <c r="AA59" s="37"/>
      <c r="AB59" s="37"/>
      <c r="AC59" s="33">
        <f t="shared" si="7"/>
        <v>0</v>
      </c>
      <c r="AD59" s="37"/>
      <c r="AE59" s="37"/>
      <c r="AF59" s="37"/>
      <c r="AG59" s="33">
        <f t="shared" si="8"/>
        <v>0</v>
      </c>
      <c r="AH59" s="37"/>
      <c r="AI59" s="37"/>
      <c r="AJ59" s="33">
        <f t="shared" si="9"/>
        <v>0</v>
      </c>
      <c r="AK59" s="37"/>
      <c r="AL59" s="37"/>
      <c r="AM59" s="33">
        <f t="shared" si="10"/>
        <v>0</v>
      </c>
      <c r="AN59" s="37"/>
      <c r="AO59" s="37"/>
      <c r="AP59" s="33">
        <f t="shared" si="11"/>
        <v>0</v>
      </c>
      <c r="AQ59" s="37"/>
      <c r="AR59" s="37"/>
      <c r="AS59" s="33">
        <f t="shared" si="12"/>
        <v>0</v>
      </c>
      <c r="AT59" s="37"/>
      <c r="AU59" s="37"/>
      <c r="AV59" s="33">
        <f t="shared" si="13"/>
        <v>0</v>
      </c>
      <c r="AW59" s="33">
        <f t="shared" si="14"/>
        <v>0</v>
      </c>
      <c r="AX59" s="33">
        <f t="shared" si="14"/>
        <v>0</v>
      </c>
      <c r="AY59" s="38"/>
      <c r="AZ59" s="38"/>
      <c r="BA59" s="38"/>
      <c r="BB59" s="38"/>
      <c r="BC59" s="38"/>
      <c r="BD59" s="38"/>
      <c r="BE59" s="37"/>
      <c r="BF59" s="37"/>
      <c r="BG59" s="33">
        <f t="shared" si="15"/>
        <v>0</v>
      </c>
      <c r="BH59" s="37"/>
      <c r="BI59" s="37"/>
      <c r="BJ59" s="33">
        <f t="shared" si="16"/>
        <v>0</v>
      </c>
      <c r="BK59" s="37"/>
      <c r="BL59" s="37"/>
      <c r="BM59" s="33">
        <f t="shared" si="17"/>
        <v>0</v>
      </c>
      <c r="BN59" s="37"/>
      <c r="BO59" s="37"/>
      <c r="BP59" s="37"/>
      <c r="BQ59" s="37"/>
      <c r="BR59" s="37"/>
      <c r="BS59" s="37"/>
      <c r="BT59" s="37"/>
      <c r="BU59" s="33">
        <f t="shared" si="18"/>
        <v>266</v>
      </c>
      <c r="BV59" s="37">
        <v>266</v>
      </c>
      <c r="BW59" s="37">
        <v>0</v>
      </c>
      <c r="BX59" s="33">
        <f t="shared" si="19"/>
        <v>4448</v>
      </c>
      <c r="BY59" s="37">
        <v>4402</v>
      </c>
      <c r="BZ59" s="34">
        <v>46</v>
      </c>
      <c r="CA59" s="33">
        <f t="shared" si="20"/>
        <v>0</v>
      </c>
      <c r="CB59" s="37"/>
      <c r="CC59" s="37"/>
      <c r="CD59" s="7">
        <f t="shared" si="21"/>
        <v>4714</v>
      </c>
      <c r="CE59" s="8">
        <f t="shared" si="22"/>
        <v>4668</v>
      </c>
      <c r="CF59" s="9">
        <f t="shared" si="23"/>
        <v>46</v>
      </c>
    </row>
    <row r="60" spans="1:84" ht="31.5" x14ac:dyDescent="0.2">
      <c r="A60" s="6" t="s">
        <v>119</v>
      </c>
      <c r="B60" s="33">
        <f t="shared" si="0"/>
        <v>85</v>
      </c>
      <c r="C60" s="34">
        <v>81</v>
      </c>
      <c r="D60" s="34">
        <v>4</v>
      </c>
      <c r="E60" s="34">
        <v>0</v>
      </c>
      <c r="F60" s="34">
        <v>0</v>
      </c>
      <c r="G60" s="33">
        <f t="shared" si="1"/>
        <v>60</v>
      </c>
      <c r="H60" s="34">
        <v>0</v>
      </c>
      <c r="I60" s="34">
        <v>0</v>
      </c>
      <c r="J60" s="34">
        <v>60</v>
      </c>
      <c r="K60" s="34">
        <v>0</v>
      </c>
      <c r="L60" s="33">
        <f t="shared" si="2"/>
        <v>354</v>
      </c>
      <c r="M60" s="34">
        <v>0</v>
      </c>
      <c r="N60" s="34">
        <v>0</v>
      </c>
      <c r="O60" s="34">
        <v>267</v>
      </c>
      <c r="P60" s="34">
        <v>87</v>
      </c>
      <c r="Q60" s="33">
        <f t="shared" si="3"/>
        <v>0</v>
      </c>
      <c r="R60" s="34"/>
      <c r="S60" s="34"/>
      <c r="T60" s="33">
        <f t="shared" si="4"/>
        <v>0</v>
      </c>
      <c r="U60" s="34"/>
      <c r="V60" s="34"/>
      <c r="W60" s="33">
        <f t="shared" si="5"/>
        <v>0</v>
      </c>
      <c r="X60" s="34"/>
      <c r="Y60" s="34"/>
      <c r="Z60" s="33">
        <f t="shared" si="6"/>
        <v>0</v>
      </c>
      <c r="AA60" s="34"/>
      <c r="AB60" s="34"/>
      <c r="AC60" s="33">
        <f t="shared" si="7"/>
        <v>0</v>
      </c>
      <c r="AD60" s="34"/>
      <c r="AE60" s="34"/>
      <c r="AF60" s="34"/>
      <c r="AG60" s="33">
        <f t="shared" si="8"/>
        <v>0</v>
      </c>
      <c r="AH60" s="34"/>
      <c r="AI60" s="34"/>
      <c r="AJ60" s="33">
        <f t="shared" si="9"/>
        <v>0</v>
      </c>
      <c r="AK60" s="34"/>
      <c r="AL60" s="34"/>
      <c r="AM60" s="33">
        <f t="shared" si="10"/>
        <v>0</v>
      </c>
      <c r="AN60" s="34"/>
      <c r="AO60" s="34"/>
      <c r="AP60" s="33">
        <f t="shared" si="11"/>
        <v>0</v>
      </c>
      <c r="AQ60" s="34"/>
      <c r="AR60" s="34"/>
      <c r="AS60" s="33">
        <f t="shared" si="12"/>
        <v>0</v>
      </c>
      <c r="AT60" s="34"/>
      <c r="AU60" s="34"/>
      <c r="AV60" s="33">
        <f t="shared" si="13"/>
        <v>0</v>
      </c>
      <c r="AW60" s="33">
        <f t="shared" si="14"/>
        <v>0</v>
      </c>
      <c r="AX60" s="33">
        <f t="shared" si="14"/>
        <v>0</v>
      </c>
      <c r="AY60" s="35"/>
      <c r="AZ60" s="35"/>
      <c r="BA60" s="35"/>
      <c r="BB60" s="35"/>
      <c r="BC60" s="35"/>
      <c r="BD60" s="35"/>
      <c r="BE60" s="34"/>
      <c r="BF60" s="34"/>
      <c r="BG60" s="33">
        <f t="shared" si="15"/>
        <v>469</v>
      </c>
      <c r="BH60" s="34">
        <v>463</v>
      </c>
      <c r="BI60" s="34">
        <v>6</v>
      </c>
      <c r="BJ60" s="33">
        <f t="shared" si="16"/>
        <v>0</v>
      </c>
      <c r="BK60" s="34">
        <v>0</v>
      </c>
      <c r="BL60" s="34">
        <v>0</v>
      </c>
      <c r="BM60" s="33">
        <f t="shared" si="17"/>
        <v>1260</v>
      </c>
      <c r="BN60" s="34">
        <v>420</v>
      </c>
      <c r="BO60" s="34">
        <v>0</v>
      </c>
      <c r="BP60" s="34">
        <v>840</v>
      </c>
      <c r="BQ60" s="34">
        <v>0</v>
      </c>
      <c r="BR60" s="34"/>
      <c r="BS60" s="34"/>
      <c r="BT60" s="34"/>
      <c r="BU60" s="33">
        <f t="shared" si="18"/>
        <v>0</v>
      </c>
      <c r="BV60" s="34"/>
      <c r="BW60" s="34"/>
      <c r="BX60" s="33">
        <f t="shared" si="19"/>
        <v>0</v>
      </c>
      <c r="BY60" s="34"/>
      <c r="BZ60" s="34"/>
      <c r="CA60" s="33">
        <f t="shared" si="20"/>
        <v>0</v>
      </c>
      <c r="CB60" s="34"/>
      <c r="CC60" s="34"/>
      <c r="CD60" s="7">
        <f t="shared" si="21"/>
        <v>2228</v>
      </c>
      <c r="CE60" s="8">
        <f t="shared" si="22"/>
        <v>2158</v>
      </c>
      <c r="CF60" s="9">
        <f t="shared" si="23"/>
        <v>70</v>
      </c>
    </row>
    <row r="61" spans="1:84" ht="32.25" thickBot="1" x14ac:dyDescent="0.25">
      <c r="A61" s="6" t="s">
        <v>120</v>
      </c>
      <c r="B61" s="33">
        <f t="shared" si="0"/>
        <v>0</v>
      </c>
      <c r="C61" s="34"/>
      <c r="D61" s="34"/>
      <c r="E61" s="34"/>
      <c r="F61" s="34"/>
      <c r="G61" s="33">
        <f t="shared" si="1"/>
        <v>0</v>
      </c>
      <c r="H61" s="34"/>
      <c r="I61" s="34"/>
      <c r="J61" s="34"/>
      <c r="K61" s="34"/>
      <c r="L61" s="33">
        <f t="shared" si="2"/>
        <v>672</v>
      </c>
      <c r="M61" s="34">
        <v>0</v>
      </c>
      <c r="N61" s="34">
        <v>0</v>
      </c>
      <c r="O61" s="34">
        <v>0</v>
      </c>
      <c r="P61" s="34">
        <v>672</v>
      </c>
      <c r="Q61" s="33">
        <f t="shared" si="3"/>
        <v>0</v>
      </c>
      <c r="R61" s="34">
        <v>0</v>
      </c>
      <c r="S61" s="34">
        <v>0</v>
      </c>
      <c r="T61" s="33">
        <f t="shared" si="4"/>
        <v>65</v>
      </c>
      <c r="U61" s="34">
        <v>65</v>
      </c>
      <c r="V61" s="34">
        <v>0</v>
      </c>
      <c r="W61" s="33">
        <f t="shared" si="5"/>
        <v>0</v>
      </c>
      <c r="X61" s="34">
        <v>0</v>
      </c>
      <c r="Y61" s="34">
        <v>0</v>
      </c>
      <c r="Z61" s="33">
        <f t="shared" si="6"/>
        <v>378</v>
      </c>
      <c r="AA61" s="39">
        <v>378</v>
      </c>
      <c r="AB61" s="34">
        <v>0</v>
      </c>
      <c r="AC61" s="33">
        <f t="shared" si="7"/>
        <v>0</v>
      </c>
      <c r="AD61" s="34">
        <v>0</v>
      </c>
      <c r="AE61" s="34"/>
      <c r="AF61" s="34">
        <v>0</v>
      </c>
      <c r="AG61" s="33">
        <f t="shared" si="8"/>
        <v>120</v>
      </c>
      <c r="AH61" s="34">
        <v>120</v>
      </c>
      <c r="AI61" s="34">
        <v>0</v>
      </c>
      <c r="AJ61" s="33">
        <f t="shared" si="9"/>
        <v>0</v>
      </c>
      <c r="AK61" s="34">
        <v>0</v>
      </c>
      <c r="AL61" s="34">
        <v>0</v>
      </c>
      <c r="AM61" s="33">
        <f t="shared" si="10"/>
        <v>0</v>
      </c>
      <c r="AN61" s="34">
        <v>0</v>
      </c>
      <c r="AO61" s="34">
        <v>0</v>
      </c>
      <c r="AP61" s="33">
        <f t="shared" si="11"/>
        <v>170</v>
      </c>
      <c r="AQ61" s="34">
        <v>170</v>
      </c>
      <c r="AR61" s="34">
        <v>0</v>
      </c>
      <c r="AS61" s="33">
        <f t="shared" si="12"/>
        <v>0</v>
      </c>
      <c r="AT61" s="34">
        <v>0</v>
      </c>
      <c r="AU61" s="34">
        <v>0</v>
      </c>
      <c r="AV61" s="33">
        <f t="shared" si="13"/>
        <v>0</v>
      </c>
      <c r="AW61" s="33">
        <f t="shared" si="14"/>
        <v>0</v>
      </c>
      <c r="AX61" s="33">
        <f t="shared" si="14"/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4">
        <v>0</v>
      </c>
      <c r="BF61" s="34">
        <v>0</v>
      </c>
      <c r="BG61" s="33">
        <f t="shared" si="15"/>
        <v>0</v>
      </c>
      <c r="BH61" s="34">
        <v>0</v>
      </c>
      <c r="BI61" s="34">
        <v>0</v>
      </c>
      <c r="BJ61" s="33">
        <f t="shared" si="16"/>
        <v>0</v>
      </c>
      <c r="BK61" s="34"/>
      <c r="BL61" s="34">
        <v>0</v>
      </c>
      <c r="BM61" s="33">
        <f t="shared" si="17"/>
        <v>528</v>
      </c>
      <c r="BN61" s="34">
        <v>343</v>
      </c>
      <c r="BO61" s="34">
        <v>0</v>
      </c>
      <c r="BP61" s="34">
        <v>185</v>
      </c>
      <c r="BQ61" s="34">
        <v>0</v>
      </c>
      <c r="BR61" s="34">
        <v>0</v>
      </c>
      <c r="BS61" s="34">
        <v>0</v>
      </c>
      <c r="BT61" s="34">
        <v>0</v>
      </c>
      <c r="BU61" s="33">
        <f t="shared" si="18"/>
        <v>0</v>
      </c>
      <c r="BV61" s="34">
        <v>0</v>
      </c>
      <c r="BW61" s="34">
        <v>0</v>
      </c>
      <c r="BX61" s="33">
        <f t="shared" si="19"/>
        <v>0</v>
      </c>
      <c r="BY61" s="34">
        <v>0</v>
      </c>
      <c r="BZ61" s="34">
        <v>0</v>
      </c>
      <c r="CA61" s="33">
        <f t="shared" si="20"/>
        <v>0</v>
      </c>
      <c r="CB61" s="34">
        <v>0</v>
      </c>
      <c r="CC61" s="34">
        <v>0</v>
      </c>
      <c r="CD61" s="7">
        <f t="shared" si="21"/>
        <v>1933</v>
      </c>
      <c r="CE61" s="8">
        <f t="shared" si="22"/>
        <v>1933</v>
      </c>
      <c r="CF61" s="9">
        <f t="shared" si="23"/>
        <v>0</v>
      </c>
    </row>
    <row r="62" spans="1:84" ht="32.25" thickTop="1" x14ac:dyDescent="0.2">
      <c r="A62" s="6" t="s">
        <v>121</v>
      </c>
      <c r="B62" s="33">
        <f t="shared" si="0"/>
        <v>0</v>
      </c>
      <c r="C62" s="34"/>
      <c r="D62" s="34"/>
      <c r="E62" s="34"/>
      <c r="F62" s="34"/>
      <c r="G62" s="33">
        <f t="shared" si="1"/>
        <v>0</v>
      </c>
      <c r="H62" s="34"/>
      <c r="I62" s="34"/>
      <c r="J62" s="34"/>
      <c r="K62" s="34"/>
      <c r="L62" s="33">
        <f t="shared" si="2"/>
        <v>260</v>
      </c>
      <c r="M62" s="34">
        <v>0</v>
      </c>
      <c r="N62" s="34">
        <v>0</v>
      </c>
      <c r="O62" s="34">
        <v>0</v>
      </c>
      <c r="P62" s="34">
        <v>260</v>
      </c>
      <c r="Q62" s="33">
        <f t="shared" si="3"/>
        <v>0</v>
      </c>
      <c r="R62" s="34">
        <v>0</v>
      </c>
      <c r="S62" s="34">
        <v>0</v>
      </c>
      <c r="T62" s="33">
        <f t="shared" si="4"/>
        <v>150</v>
      </c>
      <c r="U62" s="34">
        <v>150</v>
      </c>
      <c r="V62" s="34">
        <v>0</v>
      </c>
      <c r="W62" s="33">
        <f t="shared" si="5"/>
        <v>0</v>
      </c>
      <c r="X62" s="34"/>
      <c r="Y62" s="34"/>
      <c r="Z62" s="33">
        <f t="shared" si="6"/>
        <v>532</v>
      </c>
      <c r="AA62" s="34">
        <f>400+132</f>
        <v>532</v>
      </c>
      <c r="AB62" s="34">
        <v>0</v>
      </c>
      <c r="AC62" s="33">
        <f t="shared" si="7"/>
        <v>0</v>
      </c>
      <c r="AD62" s="34">
        <v>0</v>
      </c>
      <c r="AE62" s="34"/>
      <c r="AF62" s="34">
        <v>0</v>
      </c>
      <c r="AG62" s="33">
        <f t="shared" si="8"/>
        <v>350</v>
      </c>
      <c r="AH62" s="34">
        <f>260+90</f>
        <v>350</v>
      </c>
      <c r="AI62" s="34">
        <v>0</v>
      </c>
      <c r="AJ62" s="33">
        <f t="shared" si="9"/>
        <v>0</v>
      </c>
      <c r="AK62" s="34">
        <v>0</v>
      </c>
      <c r="AL62" s="34">
        <v>0</v>
      </c>
      <c r="AM62" s="33">
        <f t="shared" si="10"/>
        <v>0</v>
      </c>
      <c r="AN62" s="34">
        <v>0</v>
      </c>
      <c r="AO62" s="34">
        <v>0</v>
      </c>
      <c r="AP62" s="33">
        <f t="shared" si="11"/>
        <v>179</v>
      </c>
      <c r="AQ62" s="34">
        <v>179</v>
      </c>
      <c r="AR62" s="34"/>
      <c r="AS62" s="33">
        <f t="shared" si="12"/>
        <v>0</v>
      </c>
      <c r="AT62" s="34"/>
      <c r="AU62" s="34"/>
      <c r="AV62" s="33">
        <f t="shared" si="13"/>
        <v>0</v>
      </c>
      <c r="AW62" s="33">
        <f t="shared" si="14"/>
        <v>0</v>
      </c>
      <c r="AX62" s="33">
        <f t="shared" si="14"/>
        <v>0</v>
      </c>
      <c r="AY62" s="35"/>
      <c r="AZ62" s="35"/>
      <c r="BA62" s="35"/>
      <c r="BB62" s="35"/>
      <c r="BC62" s="35"/>
      <c r="BD62" s="35"/>
      <c r="BE62" s="34"/>
      <c r="BF62" s="34"/>
      <c r="BG62" s="33">
        <f t="shared" si="15"/>
        <v>31</v>
      </c>
      <c r="BH62" s="34">
        <v>31</v>
      </c>
      <c r="BI62" s="34"/>
      <c r="BJ62" s="33">
        <f t="shared" si="16"/>
        <v>0</v>
      </c>
      <c r="BK62" s="34"/>
      <c r="BL62" s="34"/>
      <c r="BM62" s="33">
        <f t="shared" si="17"/>
        <v>519</v>
      </c>
      <c r="BN62" s="34">
        <f>540-121</f>
        <v>419</v>
      </c>
      <c r="BO62" s="34">
        <v>0</v>
      </c>
      <c r="BP62" s="34">
        <f>232-132</f>
        <v>100</v>
      </c>
      <c r="BQ62" s="34">
        <v>0</v>
      </c>
      <c r="BR62" s="34">
        <v>0</v>
      </c>
      <c r="BS62" s="34">
        <v>0</v>
      </c>
      <c r="BT62" s="34">
        <v>0</v>
      </c>
      <c r="BU62" s="33">
        <f t="shared" si="18"/>
        <v>262</v>
      </c>
      <c r="BV62" s="34">
        <v>262</v>
      </c>
      <c r="BW62" s="34"/>
      <c r="BX62" s="33">
        <f t="shared" si="19"/>
        <v>0</v>
      </c>
      <c r="BY62" s="34"/>
      <c r="BZ62" s="34"/>
      <c r="CA62" s="33">
        <f t="shared" si="20"/>
        <v>0</v>
      </c>
      <c r="CB62" s="34"/>
      <c r="CC62" s="34"/>
      <c r="CD62" s="7">
        <f t="shared" si="21"/>
        <v>2283</v>
      </c>
      <c r="CE62" s="8">
        <f t="shared" si="22"/>
        <v>2283</v>
      </c>
      <c r="CF62" s="9">
        <f t="shared" si="23"/>
        <v>0</v>
      </c>
    </row>
    <row r="63" spans="1:84" ht="31.5" x14ac:dyDescent="0.2">
      <c r="A63" s="11" t="s">
        <v>122</v>
      </c>
      <c r="B63" s="33">
        <f t="shared" si="0"/>
        <v>0</v>
      </c>
      <c r="C63" s="34"/>
      <c r="D63" s="34"/>
      <c r="E63" s="34"/>
      <c r="F63" s="34"/>
      <c r="G63" s="33">
        <f t="shared" si="1"/>
        <v>0</v>
      </c>
      <c r="H63" s="34"/>
      <c r="I63" s="34"/>
      <c r="J63" s="34"/>
      <c r="K63" s="34"/>
      <c r="L63" s="33">
        <f t="shared" si="2"/>
        <v>0</v>
      </c>
      <c r="M63" s="34"/>
      <c r="N63" s="34"/>
      <c r="O63" s="34"/>
      <c r="P63" s="34"/>
      <c r="Q63" s="33">
        <f t="shared" si="3"/>
        <v>0</v>
      </c>
      <c r="R63" s="34"/>
      <c r="S63" s="34"/>
      <c r="T63" s="33">
        <f t="shared" si="4"/>
        <v>0</v>
      </c>
      <c r="U63" s="34"/>
      <c r="V63" s="34"/>
      <c r="W63" s="33">
        <f t="shared" si="5"/>
        <v>0</v>
      </c>
      <c r="X63" s="34"/>
      <c r="Y63" s="34"/>
      <c r="Z63" s="33">
        <f t="shared" si="6"/>
        <v>283</v>
      </c>
      <c r="AA63" s="34"/>
      <c r="AB63" s="34">
        <v>283</v>
      </c>
      <c r="AC63" s="33">
        <f t="shared" si="7"/>
        <v>0</v>
      </c>
      <c r="AD63" s="34"/>
      <c r="AE63" s="34"/>
      <c r="AF63" s="34"/>
      <c r="AG63" s="33">
        <f t="shared" si="8"/>
        <v>0</v>
      </c>
      <c r="AH63" s="34"/>
      <c r="AI63" s="34"/>
      <c r="AJ63" s="33">
        <f t="shared" si="9"/>
        <v>0</v>
      </c>
      <c r="AK63" s="34"/>
      <c r="AL63" s="34"/>
      <c r="AM63" s="33">
        <f t="shared" si="10"/>
        <v>0</v>
      </c>
      <c r="AN63" s="34"/>
      <c r="AO63" s="34"/>
      <c r="AP63" s="33">
        <f t="shared" si="11"/>
        <v>0</v>
      </c>
      <c r="AQ63" s="34"/>
      <c r="AR63" s="34"/>
      <c r="AS63" s="33">
        <f t="shared" si="12"/>
        <v>0</v>
      </c>
      <c r="AT63" s="34"/>
      <c r="AU63" s="34"/>
      <c r="AV63" s="33">
        <f t="shared" si="13"/>
        <v>0</v>
      </c>
      <c r="AW63" s="33">
        <f t="shared" si="14"/>
        <v>0</v>
      </c>
      <c r="AX63" s="33">
        <f t="shared" si="14"/>
        <v>0</v>
      </c>
      <c r="AY63" s="35"/>
      <c r="AZ63" s="35"/>
      <c r="BA63" s="35"/>
      <c r="BB63" s="35"/>
      <c r="BC63" s="35"/>
      <c r="BD63" s="35"/>
      <c r="BE63" s="34"/>
      <c r="BF63" s="34"/>
      <c r="BG63" s="33">
        <f t="shared" si="15"/>
        <v>0</v>
      </c>
      <c r="BH63" s="34"/>
      <c r="BI63" s="34"/>
      <c r="BJ63" s="33">
        <f t="shared" si="16"/>
        <v>0</v>
      </c>
      <c r="BK63" s="34"/>
      <c r="BL63" s="34"/>
      <c r="BM63" s="33">
        <f t="shared" si="17"/>
        <v>0</v>
      </c>
      <c r="BN63" s="34"/>
      <c r="BO63" s="34"/>
      <c r="BP63" s="34"/>
      <c r="BQ63" s="34"/>
      <c r="BR63" s="34"/>
      <c r="BS63" s="34"/>
      <c r="BT63" s="34"/>
      <c r="BU63" s="33">
        <f t="shared" si="18"/>
        <v>0</v>
      </c>
      <c r="BV63" s="34"/>
      <c r="BW63" s="34"/>
      <c r="BX63" s="33">
        <f t="shared" si="19"/>
        <v>0</v>
      </c>
      <c r="BY63" s="34"/>
      <c r="BZ63" s="34"/>
      <c r="CA63" s="33">
        <f t="shared" si="20"/>
        <v>0</v>
      </c>
      <c r="CB63" s="34"/>
      <c r="CC63" s="34"/>
      <c r="CD63" s="7">
        <f t="shared" si="21"/>
        <v>283</v>
      </c>
      <c r="CE63" s="8">
        <f t="shared" si="22"/>
        <v>0</v>
      </c>
      <c r="CF63" s="9">
        <f t="shared" si="23"/>
        <v>283</v>
      </c>
    </row>
    <row r="64" spans="1:84" ht="47.25" x14ac:dyDescent="0.2">
      <c r="A64" s="11" t="s">
        <v>123</v>
      </c>
      <c r="B64" s="33">
        <f t="shared" si="0"/>
        <v>0</v>
      </c>
      <c r="C64" s="34"/>
      <c r="D64" s="34"/>
      <c r="E64" s="34"/>
      <c r="F64" s="34"/>
      <c r="G64" s="33">
        <f t="shared" si="1"/>
        <v>218</v>
      </c>
      <c r="H64" s="34">
        <v>0</v>
      </c>
      <c r="I64" s="34">
        <v>0</v>
      </c>
      <c r="J64" s="34">
        <v>0</v>
      </c>
      <c r="K64" s="34">
        <v>218</v>
      </c>
      <c r="L64" s="33">
        <f t="shared" si="2"/>
        <v>0</v>
      </c>
      <c r="M64" s="34"/>
      <c r="N64" s="34"/>
      <c r="O64" s="34"/>
      <c r="P64" s="34"/>
      <c r="Q64" s="33">
        <f t="shared" si="3"/>
        <v>0</v>
      </c>
      <c r="R64" s="34"/>
      <c r="S64" s="34"/>
      <c r="T64" s="33">
        <f t="shared" si="4"/>
        <v>0</v>
      </c>
      <c r="U64" s="34"/>
      <c r="V64" s="34"/>
      <c r="W64" s="33">
        <f t="shared" si="5"/>
        <v>0</v>
      </c>
      <c r="X64" s="34"/>
      <c r="Y64" s="34"/>
      <c r="Z64" s="33">
        <f t="shared" si="6"/>
        <v>157</v>
      </c>
      <c r="AA64" s="34">
        <v>0</v>
      </c>
      <c r="AB64" s="34">
        <v>157</v>
      </c>
      <c r="AC64" s="33">
        <f t="shared" si="7"/>
        <v>0</v>
      </c>
      <c r="AD64" s="34">
        <v>0</v>
      </c>
      <c r="AE64" s="34"/>
      <c r="AF64" s="34">
        <v>0</v>
      </c>
      <c r="AG64" s="33">
        <f t="shared" si="8"/>
        <v>113</v>
      </c>
      <c r="AH64" s="34">
        <v>0</v>
      </c>
      <c r="AI64" s="34">
        <v>113</v>
      </c>
      <c r="AJ64" s="33">
        <f t="shared" si="9"/>
        <v>0</v>
      </c>
      <c r="AK64" s="34"/>
      <c r="AL64" s="34"/>
      <c r="AM64" s="33">
        <f t="shared" si="10"/>
        <v>0</v>
      </c>
      <c r="AN64" s="34"/>
      <c r="AO64" s="34"/>
      <c r="AP64" s="33">
        <f t="shared" si="11"/>
        <v>0</v>
      </c>
      <c r="AQ64" s="34"/>
      <c r="AR64" s="34"/>
      <c r="AS64" s="33">
        <f t="shared" si="12"/>
        <v>0</v>
      </c>
      <c r="AT64" s="34"/>
      <c r="AU64" s="34"/>
      <c r="AV64" s="33">
        <f t="shared" si="13"/>
        <v>0</v>
      </c>
      <c r="AW64" s="33">
        <f t="shared" si="14"/>
        <v>0</v>
      </c>
      <c r="AX64" s="33">
        <f t="shared" si="14"/>
        <v>0</v>
      </c>
      <c r="AY64" s="35"/>
      <c r="AZ64" s="35"/>
      <c r="BA64" s="35"/>
      <c r="BB64" s="35"/>
      <c r="BC64" s="35"/>
      <c r="BD64" s="35"/>
      <c r="BE64" s="34"/>
      <c r="BF64" s="34"/>
      <c r="BG64" s="33">
        <f t="shared" si="15"/>
        <v>0</v>
      </c>
      <c r="BH64" s="34"/>
      <c r="BI64" s="34"/>
      <c r="BJ64" s="33">
        <f t="shared" si="16"/>
        <v>0</v>
      </c>
      <c r="BK64" s="34"/>
      <c r="BL64" s="34"/>
      <c r="BM64" s="33">
        <f t="shared" si="17"/>
        <v>0</v>
      </c>
      <c r="BN64" s="34"/>
      <c r="BO64" s="34"/>
      <c r="BP64" s="34"/>
      <c r="BQ64" s="34"/>
      <c r="BR64" s="34"/>
      <c r="BS64" s="34"/>
      <c r="BT64" s="34"/>
      <c r="BU64" s="33">
        <f t="shared" si="18"/>
        <v>0</v>
      </c>
      <c r="BV64" s="34"/>
      <c r="BW64" s="34"/>
      <c r="BX64" s="33">
        <f t="shared" si="19"/>
        <v>0</v>
      </c>
      <c r="BY64" s="34"/>
      <c r="BZ64" s="34"/>
      <c r="CA64" s="33">
        <f t="shared" si="20"/>
        <v>0</v>
      </c>
      <c r="CB64" s="34"/>
      <c r="CC64" s="34"/>
      <c r="CD64" s="7">
        <f t="shared" si="21"/>
        <v>488</v>
      </c>
      <c r="CE64" s="8">
        <f t="shared" si="22"/>
        <v>0</v>
      </c>
      <c r="CF64" s="9">
        <f t="shared" si="23"/>
        <v>488</v>
      </c>
    </row>
    <row r="65" spans="1:84" ht="31.5" x14ac:dyDescent="0.2">
      <c r="A65" s="6" t="s">
        <v>124</v>
      </c>
      <c r="B65" s="33">
        <f t="shared" si="0"/>
        <v>0</v>
      </c>
      <c r="C65" s="34"/>
      <c r="D65" s="34"/>
      <c r="E65" s="34"/>
      <c r="F65" s="34"/>
      <c r="G65" s="33">
        <f t="shared" si="1"/>
        <v>30</v>
      </c>
      <c r="H65" s="34">
        <v>0</v>
      </c>
      <c r="I65" s="34">
        <v>0</v>
      </c>
      <c r="J65" s="34">
        <v>0</v>
      </c>
      <c r="K65" s="34">
        <v>30</v>
      </c>
      <c r="L65" s="33">
        <f t="shared" si="2"/>
        <v>1464</v>
      </c>
      <c r="M65" s="34">
        <v>0</v>
      </c>
      <c r="N65" s="34">
        <v>0</v>
      </c>
      <c r="O65" s="34">
        <v>0</v>
      </c>
      <c r="P65" s="34">
        <v>1464</v>
      </c>
      <c r="Q65" s="33">
        <f t="shared" si="3"/>
        <v>0</v>
      </c>
      <c r="R65" s="34">
        <v>0</v>
      </c>
      <c r="S65" s="34">
        <v>0</v>
      </c>
      <c r="T65" s="33">
        <f t="shared" si="4"/>
        <v>0</v>
      </c>
      <c r="U65" s="34">
        <v>0</v>
      </c>
      <c r="V65" s="34">
        <v>0</v>
      </c>
      <c r="W65" s="33">
        <f t="shared" si="5"/>
        <v>0</v>
      </c>
      <c r="X65" s="34">
        <v>0</v>
      </c>
      <c r="Y65" s="34">
        <v>0</v>
      </c>
      <c r="Z65" s="33">
        <f t="shared" si="6"/>
        <v>1270</v>
      </c>
      <c r="AA65" s="34">
        <v>850</v>
      </c>
      <c r="AB65" s="34">
        <v>420</v>
      </c>
      <c r="AC65" s="33">
        <f t="shared" si="7"/>
        <v>0</v>
      </c>
      <c r="AD65" s="34">
        <v>0</v>
      </c>
      <c r="AE65" s="34"/>
      <c r="AF65" s="34">
        <v>0</v>
      </c>
      <c r="AG65" s="33">
        <f t="shared" si="8"/>
        <v>0</v>
      </c>
      <c r="AH65" s="34">
        <v>0</v>
      </c>
      <c r="AI65" s="34">
        <v>0</v>
      </c>
      <c r="AJ65" s="33">
        <f t="shared" si="9"/>
        <v>0</v>
      </c>
      <c r="AK65" s="34">
        <v>0</v>
      </c>
      <c r="AL65" s="34">
        <v>0</v>
      </c>
      <c r="AM65" s="33">
        <f t="shared" si="10"/>
        <v>0</v>
      </c>
      <c r="AN65" s="34">
        <v>0</v>
      </c>
      <c r="AO65" s="34">
        <v>0</v>
      </c>
      <c r="AP65" s="33">
        <f t="shared" si="11"/>
        <v>277</v>
      </c>
      <c r="AQ65" s="34">
        <v>277</v>
      </c>
      <c r="AR65" s="34"/>
      <c r="AS65" s="33">
        <f t="shared" si="12"/>
        <v>0</v>
      </c>
      <c r="AT65" s="34"/>
      <c r="AU65" s="34"/>
      <c r="AV65" s="33">
        <f t="shared" si="13"/>
        <v>0</v>
      </c>
      <c r="AW65" s="33">
        <f t="shared" si="14"/>
        <v>0</v>
      </c>
      <c r="AX65" s="33">
        <f t="shared" si="14"/>
        <v>0</v>
      </c>
      <c r="AY65" s="35"/>
      <c r="AZ65" s="35"/>
      <c r="BA65" s="35"/>
      <c r="BB65" s="35"/>
      <c r="BC65" s="35"/>
      <c r="BD65" s="35"/>
      <c r="BE65" s="34"/>
      <c r="BF65" s="34"/>
      <c r="BG65" s="33">
        <f t="shared" si="15"/>
        <v>0</v>
      </c>
      <c r="BH65" s="34"/>
      <c r="BI65" s="34"/>
      <c r="BJ65" s="33">
        <f t="shared" si="16"/>
        <v>0</v>
      </c>
      <c r="BK65" s="34"/>
      <c r="BL65" s="34"/>
      <c r="BM65" s="33">
        <f t="shared" si="17"/>
        <v>522</v>
      </c>
      <c r="BN65" s="34">
        <v>62</v>
      </c>
      <c r="BO65" s="34">
        <v>0</v>
      </c>
      <c r="BP65" s="34">
        <v>460</v>
      </c>
      <c r="BQ65" s="34"/>
      <c r="BR65" s="34"/>
      <c r="BS65" s="34"/>
      <c r="BT65" s="34"/>
      <c r="BU65" s="33">
        <f t="shared" si="18"/>
        <v>0</v>
      </c>
      <c r="BV65" s="34"/>
      <c r="BW65" s="34"/>
      <c r="BX65" s="33">
        <f t="shared" si="19"/>
        <v>0</v>
      </c>
      <c r="BY65" s="34"/>
      <c r="BZ65" s="34"/>
      <c r="CA65" s="33">
        <f t="shared" si="20"/>
        <v>0</v>
      </c>
      <c r="CB65" s="34"/>
      <c r="CC65" s="34"/>
      <c r="CD65" s="7">
        <f t="shared" si="21"/>
        <v>3563</v>
      </c>
      <c r="CE65" s="8">
        <f t="shared" si="22"/>
        <v>3113</v>
      </c>
      <c r="CF65" s="9">
        <f t="shared" si="23"/>
        <v>450</v>
      </c>
    </row>
    <row r="66" spans="1:84" ht="31.5" x14ac:dyDescent="0.2">
      <c r="A66" s="6" t="s">
        <v>125</v>
      </c>
      <c r="B66" s="33">
        <f t="shared" si="0"/>
        <v>0</v>
      </c>
      <c r="C66" s="34">
        <v>0</v>
      </c>
      <c r="D66" s="34">
        <v>0</v>
      </c>
      <c r="E66" s="34">
        <v>0</v>
      </c>
      <c r="F66" s="34">
        <v>0</v>
      </c>
      <c r="G66" s="33">
        <f t="shared" si="1"/>
        <v>0</v>
      </c>
      <c r="H66" s="34">
        <v>0</v>
      </c>
      <c r="I66" s="34">
        <v>0</v>
      </c>
      <c r="J66" s="34">
        <v>0</v>
      </c>
      <c r="K66" s="34">
        <v>0</v>
      </c>
      <c r="L66" s="33">
        <f t="shared" si="2"/>
        <v>1286</v>
      </c>
      <c r="M66" s="34">
        <v>0</v>
      </c>
      <c r="N66" s="34">
        <v>0</v>
      </c>
      <c r="O66" s="34">
        <v>0</v>
      </c>
      <c r="P66" s="34">
        <v>1286</v>
      </c>
      <c r="Q66" s="33">
        <f t="shared" si="3"/>
        <v>0</v>
      </c>
      <c r="R66" s="34">
        <v>0</v>
      </c>
      <c r="S66" s="34">
        <v>0</v>
      </c>
      <c r="T66" s="33">
        <f t="shared" si="4"/>
        <v>320</v>
      </c>
      <c r="U66" s="34">
        <v>320</v>
      </c>
      <c r="V66" s="34">
        <v>0</v>
      </c>
      <c r="W66" s="33">
        <f t="shared" si="5"/>
        <v>0</v>
      </c>
      <c r="X66" s="34">
        <v>0</v>
      </c>
      <c r="Y66" s="34">
        <v>0</v>
      </c>
      <c r="Z66" s="33">
        <f t="shared" si="6"/>
        <v>870</v>
      </c>
      <c r="AA66" s="34">
        <v>870</v>
      </c>
      <c r="AB66" s="34">
        <v>0</v>
      </c>
      <c r="AC66" s="33">
        <f t="shared" si="7"/>
        <v>0</v>
      </c>
      <c r="AD66" s="34">
        <v>0</v>
      </c>
      <c r="AE66" s="34"/>
      <c r="AF66" s="34">
        <v>0</v>
      </c>
      <c r="AG66" s="33">
        <f t="shared" si="8"/>
        <v>0</v>
      </c>
      <c r="AH66" s="34">
        <v>0</v>
      </c>
      <c r="AI66" s="34">
        <v>0</v>
      </c>
      <c r="AJ66" s="33">
        <f t="shared" si="9"/>
        <v>0</v>
      </c>
      <c r="AK66" s="34">
        <v>0</v>
      </c>
      <c r="AL66" s="34">
        <v>0</v>
      </c>
      <c r="AM66" s="33">
        <f t="shared" si="10"/>
        <v>0</v>
      </c>
      <c r="AN66" s="34">
        <v>0</v>
      </c>
      <c r="AO66" s="34">
        <v>0</v>
      </c>
      <c r="AP66" s="33">
        <f t="shared" si="11"/>
        <v>370</v>
      </c>
      <c r="AQ66" s="34">
        <v>370</v>
      </c>
      <c r="AR66" s="34">
        <v>0</v>
      </c>
      <c r="AS66" s="33">
        <f t="shared" si="12"/>
        <v>0</v>
      </c>
      <c r="AT66" s="34">
        <v>0</v>
      </c>
      <c r="AU66" s="34">
        <v>0</v>
      </c>
      <c r="AV66" s="33">
        <f t="shared" si="13"/>
        <v>500</v>
      </c>
      <c r="AW66" s="33">
        <f t="shared" si="14"/>
        <v>500</v>
      </c>
      <c r="AX66" s="33">
        <f t="shared" si="14"/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4">
        <v>500</v>
      </c>
      <c r="BF66" s="34">
        <v>0</v>
      </c>
      <c r="BG66" s="33">
        <f t="shared" si="15"/>
        <v>0</v>
      </c>
      <c r="BH66" s="34">
        <v>0</v>
      </c>
      <c r="BI66" s="34">
        <v>0</v>
      </c>
      <c r="BJ66" s="33">
        <f t="shared" si="16"/>
        <v>0</v>
      </c>
      <c r="BK66" s="34">
        <v>0</v>
      </c>
      <c r="BL66" s="34">
        <v>0</v>
      </c>
      <c r="BM66" s="33">
        <f t="shared" si="17"/>
        <v>700</v>
      </c>
      <c r="BN66" s="34">
        <v>0</v>
      </c>
      <c r="BO66" s="34">
        <v>0</v>
      </c>
      <c r="BP66" s="34">
        <v>700</v>
      </c>
      <c r="BQ66" s="34">
        <v>0</v>
      </c>
      <c r="BR66" s="34">
        <v>0</v>
      </c>
      <c r="BS66" s="34">
        <v>0</v>
      </c>
      <c r="BT66" s="34">
        <v>0</v>
      </c>
      <c r="BU66" s="33">
        <f t="shared" si="18"/>
        <v>240</v>
      </c>
      <c r="BV66" s="34">
        <v>240</v>
      </c>
      <c r="BW66" s="34">
        <v>0</v>
      </c>
      <c r="BX66" s="33">
        <f t="shared" si="19"/>
        <v>0</v>
      </c>
      <c r="BY66" s="34">
        <v>0</v>
      </c>
      <c r="BZ66" s="34">
        <v>0</v>
      </c>
      <c r="CA66" s="33">
        <f t="shared" si="20"/>
        <v>0</v>
      </c>
      <c r="CB66" s="34">
        <v>0</v>
      </c>
      <c r="CC66" s="34">
        <v>0</v>
      </c>
      <c r="CD66" s="7">
        <f t="shared" si="21"/>
        <v>4286</v>
      </c>
      <c r="CE66" s="8">
        <f t="shared" si="22"/>
        <v>4286</v>
      </c>
      <c r="CF66" s="9">
        <f t="shared" si="23"/>
        <v>0</v>
      </c>
    </row>
    <row r="67" spans="1:84" ht="31.5" x14ac:dyDescent="0.2">
      <c r="A67" s="6" t="s">
        <v>126</v>
      </c>
      <c r="B67" s="33">
        <f t="shared" si="0"/>
        <v>0</v>
      </c>
      <c r="C67" s="34"/>
      <c r="D67" s="34"/>
      <c r="E67" s="34"/>
      <c r="F67" s="34"/>
      <c r="G67" s="33">
        <f t="shared" si="1"/>
        <v>224</v>
      </c>
      <c r="H67" s="34">
        <v>0</v>
      </c>
      <c r="I67" s="34">
        <v>0</v>
      </c>
      <c r="J67" s="34">
        <v>0</v>
      </c>
      <c r="K67" s="34">
        <v>224</v>
      </c>
      <c r="L67" s="33">
        <f t="shared" si="2"/>
        <v>1014</v>
      </c>
      <c r="M67" s="34">
        <v>0</v>
      </c>
      <c r="N67" s="34">
        <v>0</v>
      </c>
      <c r="O67" s="34">
        <v>0</v>
      </c>
      <c r="P67" s="34">
        <v>1014</v>
      </c>
      <c r="Q67" s="33">
        <f t="shared" si="3"/>
        <v>0</v>
      </c>
      <c r="R67" s="34"/>
      <c r="S67" s="34"/>
      <c r="T67" s="33">
        <f t="shared" si="4"/>
        <v>0</v>
      </c>
      <c r="U67" s="34"/>
      <c r="V67" s="34"/>
      <c r="W67" s="33">
        <f t="shared" si="5"/>
        <v>0</v>
      </c>
      <c r="X67" s="34"/>
      <c r="Y67" s="34"/>
      <c r="Z67" s="33">
        <f t="shared" si="6"/>
        <v>279</v>
      </c>
      <c r="AA67" s="34">
        <v>279</v>
      </c>
      <c r="AB67" s="34"/>
      <c r="AC67" s="33">
        <f t="shared" si="7"/>
        <v>0</v>
      </c>
      <c r="AD67" s="34"/>
      <c r="AE67" s="34"/>
      <c r="AF67" s="34"/>
      <c r="AG67" s="33">
        <f t="shared" si="8"/>
        <v>0</v>
      </c>
      <c r="AH67" s="34"/>
      <c r="AI67" s="34"/>
      <c r="AJ67" s="33">
        <f t="shared" si="9"/>
        <v>0</v>
      </c>
      <c r="AK67" s="34"/>
      <c r="AL67" s="34"/>
      <c r="AM67" s="33">
        <f t="shared" si="10"/>
        <v>0</v>
      </c>
      <c r="AN67" s="34"/>
      <c r="AO67" s="34"/>
      <c r="AP67" s="33">
        <f t="shared" si="11"/>
        <v>0</v>
      </c>
      <c r="AQ67" s="34"/>
      <c r="AR67" s="34"/>
      <c r="AS67" s="33">
        <f t="shared" si="12"/>
        <v>0</v>
      </c>
      <c r="AT67" s="34"/>
      <c r="AU67" s="34"/>
      <c r="AV67" s="33">
        <f t="shared" si="13"/>
        <v>0</v>
      </c>
      <c r="AW67" s="33">
        <f t="shared" si="14"/>
        <v>0</v>
      </c>
      <c r="AX67" s="33">
        <f t="shared" si="14"/>
        <v>0</v>
      </c>
      <c r="AY67" s="35"/>
      <c r="AZ67" s="35"/>
      <c r="BA67" s="35"/>
      <c r="BB67" s="35"/>
      <c r="BC67" s="35"/>
      <c r="BD67" s="35"/>
      <c r="BE67" s="34"/>
      <c r="BF67" s="34"/>
      <c r="BG67" s="33">
        <f t="shared" si="15"/>
        <v>0</v>
      </c>
      <c r="BH67" s="34"/>
      <c r="BI67" s="34"/>
      <c r="BJ67" s="33">
        <f t="shared" si="16"/>
        <v>0</v>
      </c>
      <c r="BK67" s="34"/>
      <c r="BL67" s="34"/>
      <c r="BM67" s="33">
        <f t="shared" si="17"/>
        <v>643</v>
      </c>
      <c r="BN67" s="34">
        <v>240</v>
      </c>
      <c r="BO67" s="34">
        <v>0</v>
      </c>
      <c r="BP67" s="34">
        <v>403</v>
      </c>
      <c r="BQ67" s="34">
        <v>0</v>
      </c>
      <c r="BR67" s="34"/>
      <c r="BS67" s="34"/>
      <c r="BT67" s="34"/>
      <c r="BU67" s="33">
        <f t="shared" si="18"/>
        <v>0</v>
      </c>
      <c r="BV67" s="34"/>
      <c r="BW67" s="34"/>
      <c r="BX67" s="33">
        <f t="shared" si="19"/>
        <v>0</v>
      </c>
      <c r="BY67" s="34"/>
      <c r="BZ67" s="34"/>
      <c r="CA67" s="33">
        <f t="shared" si="20"/>
        <v>0</v>
      </c>
      <c r="CB67" s="34"/>
      <c r="CC67" s="34"/>
      <c r="CD67" s="7">
        <f t="shared" si="21"/>
        <v>2160</v>
      </c>
      <c r="CE67" s="8">
        <f t="shared" si="22"/>
        <v>1936</v>
      </c>
      <c r="CF67" s="9">
        <f t="shared" si="23"/>
        <v>224</v>
      </c>
    </row>
    <row r="68" spans="1:84" ht="31.5" x14ac:dyDescent="0.2">
      <c r="A68" s="6" t="s">
        <v>127</v>
      </c>
      <c r="B68" s="33">
        <f t="shared" si="0"/>
        <v>0</v>
      </c>
      <c r="C68" s="34"/>
      <c r="D68" s="34"/>
      <c r="E68" s="34"/>
      <c r="F68" s="34"/>
      <c r="G68" s="33">
        <f t="shared" si="1"/>
        <v>48</v>
      </c>
      <c r="H68" s="34">
        <v>0</v>
      </c>
      <c r="I68" s="34">
        <v>0</v>
      </c>
      <c r="J68" s="34">
        <v>0</v>
      </c>
      <c r="K68" s="34">
        <v>48</v>
      </c>
      <c r="L68" s="33">
        <f t="shared" si="2"/>
        <v>200</v>
      </c>
      <c r="M68" s="34">
        <v>0</v>
      </c>
      <c r="N68" s="34">
        <v>0</v>
      </c>
      <c r="O68" s="34">
        <v>0</v>
      </c>
      <c r="P68" s="34">
        <v>200</v>
      </c>
      <c r="Q68" s="33">
        <f t="shared" si="3"/>
        <v>0</v>
      </c>
      <c r="R68" s="34"/>
      <c r="S68" s="34"/>
      <c r="T68" s="33">
        <f t="shared" si="4"/>
        <v>0</v>
      </c>
      <c r="U68" s="34"/>
      <c r="V68" s="34"/>
      <c r="W68" s="33">
        <f t="shared" si="5"/>
        <v>0</v>
      </c>
      <c r="X68" s="34"/>
      <c r="Y68" s="34"/>
      <c r="Z68" s="33">
        <f t="shared" si="6"/>
        <v>610</v>
      </c>
      <c r="AA68" s="34">
        <v>370</v>
      </c>
      <c r="AB68" s="34">
        <v>240</v>
      </c>
      <c r="AC68" s="33">
        <f t="shared" si="7"/>
        <v>0</v>
      </c>
      <c r="AD68" s="34"/>
      <c r="AE68" s="34"/>
      <c r="AF68" s="34"/>
      <c r="AG68" s="33">
        <f t="shared" si="8"/>
        <v>0</v>
      </c>
      <c r="AH68" s="34"/>
      <c r="AI68" s="34"/>
      <c r="AJ68" s="33">
        <f t="shared" si="9"/>
        <v>0</v>
      </c>
      <c r="AK68" s="34"/>
      <c r="AL68" s="34"/>
      <c r="AM68" s="33">
        <f t="shared" si="10"/>
        <v>0</v>
      </c>
      <c r="AN68" s="34"/>
      <c r="AO68" s="34"/>
      <c r="AP68" s="33">
        <f t="shared" si="11"/>
        <v>0</v>
      </c>
      <c r="AQ68" s="34"/>
      <c r="AR68" s="34"/>
      <c r="AS68" s="33">
        <f t="shared" si="12"/>
        <v>0</v>
      </c>
      <c r="AT68" s="34"/>
      <c r="AU68" s="34"/>
      <c r="AV68" s="33">
        <f t="shared" si="13"/>
        <v>0</v>
      </c>
      <c r="AW68" s="33">
        <f t="shared" si="14"/>
        <v>0</v>
      </c>
      <c r="AX68" s="33">
        <f t="shared" si="14"/>
        <v>0</v>
      </c>
      <c r="AY68" s="35"/>
      <c r="AZ68" s="35"/>
      <c r="BA68" s="35"/>
      <c r="BB68" s="35"/>
      <c r="BC68" s="35"/>
      <c r="BD68" s="35"/>
      <c r="BE68" s="34"/>
      <c r="BF68" s="34"/>
      <c r="BG68" s="33">
        <f t="shared" si="15"/>
        <v>0</v>
      </c>
      <c r="BH68" s="34"/>
      <c r="BI68" s="34"/>
      <c r="BJ68" s="33">
        <f t="shared" si="16"/>
        <v>0</v>
      </c>
      <c r="BK68" s="34"/>
      <c r="BL68" s="34"/>
      <c r="BM68" s="33">
        <f t="shared" si="17"/>
        <v>425</v>
      </c>
      <c r="BN68" s="34">
        <v>130</v>
      </c>
      <c r="BO68" s="34">
        <v>0</v>
      </c>
      <c r="BP68" s="34">
        <v>295</v>
      </c>
      <c r="BQ68" s="34"/>
      <c r="BR68" s="34"/>
      <c r="BS68" s="34"/>
      <c r="BT68" s="34"/>
      <c r="BU68" s="33">
        <f t="shared" si="18"/>
        <v>0</v>
      </c>
      <c r="BV68" s="34"/>
      <c r="BW68" s="34"/>
      <c r="BX68" s="33">
        <f t="shared" si="19"/>
        <v>0</v>
      </c>
      <c r="BY68" s="34"/>
      <c r="BZ68" s="34"/>
      <c r="CA68" s="33">
        <f t="shared" si="20"/>
        <v>0</v>
      </c>
      <c r="CB68" s="34"/>
      <c r="CC68" s="34"/>
      <c r="CD68" s="7">
        <f t="shared" si="21"/>
        <v>1283</v>
      </c>
      <c r="CE68" s="8">
        <f t="shared" si="22"/>
        <v>995</v>
      </c>
      <c r="CF68" s="9">
        <f t="shared" si="23"/>
        <v>288</v>
      </c>
    </row>
    <row r="69" spans="1:84" ht="31.5" x14ac:dyDescent="0.2">
      <c r="A69" s="6" t="s">
        <v>128</v>
      </c>
      <c r="B69" s="33">
        <f t="shared" si="0"/>
        <v>0</v>
      </c>
      <c r="C69" s="34"/>
      <c r="D69" s="34"/>
      <c r="E69" s="34"/>
      <c r="F69" s="34"/>
      <c r="G69" s="33">
        <f t="shared" si="1"/>
        <v>0</v>
      </c>
      <c r="H69" s="34"/>
      <c r="I69" s="34"/>
      <c r="J69" s="34"/>
      <c r="K69" s="34"/>
      <c r="L69" s="33">
        <f t="shared" si="2"/>
        <v>911</v>
      </c>
      <c r="M69" s="34">
        <v>0</v>
      </c>
      <c r="N69" s="34">
        <v>0</v>
      </c>
      <c r="O69" s="34">
        <v>0</v>
      </c>
      <c r="P69" s="34">
        <v>911</v>
      </c>
      <c r="Q69" s="33">
        <f t="shared" si="3"/>
        <v>0</v>
      </c>
      <c r="R69" s="34">
        <v>0</v>
      </c>
      <c r="S69" s="34"/>
      <c r="T69" s="33">
        <f t="shared" si="4"/>
        <v>0</v>
      </c>
      <c r="U69" s="34"/>
      <c r="V69" s="34"/>
      <c r="W69" s="33">
        <f t="shared" si="5"/>
        <v>0</v>
      </c>
      <c r="X69" s="34"/>
      <c r="Y69" s="34"/>
      <c r="Z69" s="33">
        <f t="shared" si="6"/>
        <v>452</v>
      </c>
      <c r="AA69" s="34">
        <f>510-58</f>
        <v>452</v>
      </c>
      <c r="AB69" s="34">
        <v>0</v>
      </c>
      <c r="AC69" s="33">
        <f t="shared" si="7"/>
        <v>0</v>
      </c>
      <c r="AD69" s="34">
        <v>0</v>
      </c>
      <c r="AE69" s="34"/>
      <c r="AF69" s="34">
        <v>0</v>
      </c>
      <c r="AG69" s="33">
        <f t="shared" si="8"/>
        <v>0</v>
      </c>
      <c r="AH69" s="34">
        <v>0</v>
      </c>
      <c r="AI69" s="34">
        <v>0</v>
      </c>
      <c r="AJ69" s="33">
        <f t="shared" si="9"/>
        <v>0</v>
      </c>
      <c r="AK69" s="34">
        <v>0</v>
      </c>
      <c r="AL69" s="34">
        <v>0</v>
      </c>
      <c r="AM69" s="33">
        <f t="shared" si="10"/>
        <v>0</v>
      </c>
      <c r="AN69" s="34">
        <v>0</v>
      </c>
      <c r="AO69" s="34">
        <v>0</v>
      </c>
      <c r="AP69" s="33">
        <f t="shared" si="11"/>
        <v>285</v>
      </c>
      <c r="AQ69" s="34">
        <f>227+58</f>
        <v>285</v>
      </c>
      <c r="AR69" s="34"/>
      <c r="AS69" s="33">
        <f t="shared" si="12"/>
        <v>0</v>
      </c>
      <c r="AT69" s="34"/>
      <c r="AU69" s="34"/>
      <c r="AV69" s="33">
        <f t="shared" si="13"/>
        <v>0</v>
      </c>
      <c r="AW69" s="33">
        <f t="shared" si="14"/>
        <v>0</v>
      </c>
      <c r="AX69" s="33">
        <f t="shared" si="14"/>
        <v>0</v>
      </c>
      <c r="AY69" s="35"/>
      <c r="AZ69" s="35"/>
      <c r="BA69" s="35"/>
      <c r="BB69" s="35"/>
      <c r="BC69" s="35"/>
      <c r="BD69" s="35"/>
      <c r="BE69" s="34"/>
      <c r="BF69" s="34"/>
      <c r="BG69" s="33">
        <f t="shared" si="15"/>
        <v>0</v>
      </c>
      <c r="BH69" s="34"/>
      <c r="BI69" s="34"/>
      <c r="BJ69" s="33">
        <f t="shared" si="16"/>
        <v>0</v>
      </c>
      <c r="BK69" s="34"/>
      <c r="BL69" s="34"/>
      <c r="BM69" s="33">
        <f t="shared" si="17"/>
        <v>400</v>
      </c>
      <c r="BN69" s="34">
        <v>0</v>
      </c>
      <c r="BO69" s="34">
        <v>0</v>
      </c>
      <c r="BP69" s="34">
        <v>400</v>
      </c>
      <c r="BQ69" s="34"/>
      <c r="BR69" s="34"/>
      <c r="BS69" s="34"/>
      <c r="BT69" s="34"/>
      <c r="BU69" s="33">
        <f t="shared" si="18"/>
        <v>0</v>
      </c>
      <c r="BV69" s="34"/>
      <c r="BW69" s="34"/>
      <c r="BX69" s="33">
        <f t="shared" si="19"/>
        <v>0</v>
      </c>
      <c r="BY69" s="34"/>
      <c r="BZ69" s="34"/>
      <c r="CA69" s="33">
        <f t="shared" si="20"/>
        <v>0</v>
      </c>
      <c r="CB69" s="34"/>
      <c r="CC69" s="34"/>
      <c r="CD69" s="7">
        <f t="shared" si="21"/>
        <v>2048</v>
      </c>
      <c r="CE69" s="8">
        <f t="shared" si="22"/>
        <v>2048</v>
      </c>
      <c r="CF69" s="9">
        <f t="shared" si="23"/>
        <v>0</v>
      </c>
    </row>
    <row r="70" spans="1:84" ht="47.25" x14ac:dyDescent="0.2">
      <c r="A70" s="6" t="s">
        <v>129</v>
      </c>
      <c r="B70" s="33">
        <f t="shared" si="0"/>
        <v>0</v>
      </c>
      <c r="C70" s="34"/>
      <c r="D70" s="34"/>
      <c r="E70" s="34"/>
      <c r="F70" s="34"/>
      <c r="G70" s="33">
        <f t="shared" si="1"/>
        <v>0</v>
      </c>
      <c r="H70" s="34"/>
      <c r="I70" s="34"/>
      <c r="J70" s="34"/>
      <c r="K70" s="34"/>
      <c r="L70" s="33">
        <f t="shared" si="2"/>
        <v>1149</v>
      </c>
      <c r="M70" s="34"/>
      <c r="N70" s="34"/>
      <c r="O70" s="34"/>
      <c r="P70" s="34">
        <v>1149</v>
      </c>
      <c r="Q70" s="33">
        <f t="shared" si="3"/>
        <v>0</v>
      </c>
      <c r="R70" s="34"/>
      <c r="S70" s="34"/>
      <c r="T70" s="33">
        <f t="shared" si="4"/>
        <v>0</v>
      </c>
      <c r="U70" s="34"/>
      <c r="V70" s="34"/>
      <c r="W70" s="33">
        <f t="shared" si="5"/>
        <v>0</v>
      </c>
      <c r="X70" s="34"/>
      <c r="Y70" s="34"/>
      <c r="Z70" s="33">
        <f t="shared" si="6"/>
        <v>125</v>
      </c>
      <c r="AA70" s="34">
        <v>125</v>
      </c>
      <c r="AB70" s="34"/>
      <c r="AC70" s="33">
        <f t="shared" si="7"/>
        <v>0</v>
      </c>
      <c r="AD70" s="34"/>
      <c r="AE70" s="34"/>
      <c r="AF70" s="34"/>
      <c r="AG70" s="33">
        <f t="shared" si="8"/>
        <v>0</v>
      </c>
      <c r="AH70" s="34"/>
      <c r="AI70" s="34"/>
      <c r="AJ70" s="33">
        <f t="shared" si="9"/>
        <v>0</v>
      </c>
      <c r="AK70" s="34"/>
      <c r="AL70" s="34"/>
      <c r="AM70" s="33">
        <f t="shared" si="10"/>
        <v>0</v>
      </c>
      <c r="AN70" s="34"/>
      <c r="AO70" s="34"/>
      <c r="AP70" s="33">
        <f t="shared" si="11"/>
        <v>200</v>
      </c>
      <c r="AQ70" s="34">
        <v>200</v>
      </c>
      <c r="AR70" s="34"/>
      <c r="AS70" s="33">
        <f t="shared" si="12"/>
        <v>0</v>
      </c>
      <c r="AT70" s="34"/>
      <c r="AU70" s="34"/>
      <c r="AV70" s="33">
        <f t="shared" si="13"/>
        <v>0</v>
      </c>
      <c r="AW70" s="33">
        <f t="shared" si="14"/>
        <v>0</v>
      </c>
      <c r="AX70" s="33">
        <f t="shared" si="14"/>
        <v>0</v>
      </c>
      <c r="AY70" s="35"/>
      <c r="AZ70" s="35"/>
      <c r="BA70" s="35"/>
      <c r="BB70" s="35"/>
      <c r="BC70" s="35"/>
      <c r="BD70" s="35"/>
      <c r="BE70" s="34"/>
      <c r="BF70" s="34"/>
      <c r="BG70" s="33">
        <f t="shared" si="15"/>
        <v>0</v>
      </c>
      <c r="BH70" s="34"/>
      <c r="BI70" s="34"/>
      <c r="BJ70" s="33">
        <f t="shared" si="16"/>
        <v>0</v>
      </c>
      <c r="BK70" s="34"/>
      <c r="BL70" s="34"/>
      <c r="BM70" s="33">
        <f t="shared" si="17"/>
        <v>710</v>
      </c>
      <c r="BN70" s="34">
        <v>60</v>
      </c>
      <c r="BO70" s="34"/>
      <c r="BP70" s="34">
        <v>650</v>
      </c>
      <c r="BQ70" s="34"/>
      <c r="BR70" s="34"/>
      <c r="BS70" s="34"/>
      <c r="BT70" s="34"/>
      <c r="BU70" s="33">
        <f t="shared" si="18"/>
        <v>0</v>
      </c>
      <c r="BV70" s="34"/>
      <c r="BW70" s="34"/>
      <c r="BX70" s="33">
        <f t="shared" si="19"/>
        <v>0</v>
      </c>
      <c r="BY70" s="34"/>
      <c r="BZ70" s="34"/>
      <c r="CA70" s="33">
        <f t="shared" si="20"/>
        <v>0</v>
      </c>
      <c r="CB70" s="34"/>
      <c r="CC70" s="34"/>
      <c r="CD70" s="7">
        <f t="shared" si="21"/>
        <v>2184</v>
      </c>
      <c r="CE70" s="8">
        <f t="shared" si="22"/>
        <v>2184</v>
      </c>
      <c r="CF70" s="9">
        <f t="shared" si="23"/>
        <v>0</v>
      </c>
    </row>
    <row r="71" spans="1:84" s="10" customFormat="1" ht="47.25" x14ac:dyDescent="0.2">
      <c r="A71" s="6" t="s">
        <v>130</v>
      </c>
      <c r="B71" s="33">
        <f t="shared" si="0"/>
        <v>0</v>
      </c>
      <c r="C71" s="34"/>
      <c r="D71" s="34"/>
      <c r="E71" s="34"/>
      <c r="F71" s="34"/>
      <c r="G71" s="33">
        <f t="shared" si="1"/>
        <v>244</v>
      </c>
      <c r="H71" s="34"/>
      <c r="I71" s="34"/>
      <c r="J71" s="34"/>
      <c r="K71" s="34">
        <v>244</v>
      </c>
      <c r="L71" s="33">
        <f t="shared" si="2"/>
        <v>0</v>
      </c>
      <c r="M71" s="34">
        <v>0</v>
      </c>
      <c r="N71" s="34">
        <v>0</v>
      </c>
      <c r="O71" s="34">
        <v>0</v>
      </c>
      <c r="P71" s="34">
        <v>0</v>
      </c>
      <c r="Q71" s="33">
        <f t="shared" si="3"/>
        <v>0</v>
      </c>
      <c r="R71" s="34">
        <v>0</v>
      </c>
      <c r="S71" s="34">
        <v>0</v>
      </c>
      <c r="T71" s="33">
        <f t="shared" si="4"/>
        <v>0</v>
      </c>
      <c r="U71" s="34">
        <v>0</v>
      </c>
      <c r="V71" s="34">
        <v>0</v>
      </c>
      <c r="W71" s="33">
        <f t="shared" si="5"/>
        <v>0</v>
      </c>
      <c r="X71" s="34">
        <v>0</v>
      </c>
      <c r="Y71" s="34">
        <v>0</v>
      </c>
      <c r="Z71" s="33">
        <f t="shared" si="6"/>
        <v>1060</v>
      </c>
      <c r="AA71" s="34">
        <v>0</v>
      </c>
      <c r="AB71" s="34">
        <v>1060</v>
      </c>
      <c r="AC71" s="33">
        <f t="shared" si="7"/>
        <v>0</v>
      </c>
      <c r="AD71" s="34"/>
      <c r="AE71" s="34"/>
      <c r="AF71" s="34"/>
      <c r="AG71" s="33">
        <f t="shared" si="8"/>
        <v>0</v>
      </c>
      <c r="AH71" s="34"/>
      <c r="AI71" s="34"/>
      <c r="AJ71" s="33">
        <f t="shared" si="9"/>
        <v>0</v>
      </c>
      <c r="AK71" s="34"/>
      <c r="AL71" s="34"/>
      <c r="AM71" s="33">
        <f t="shared" si="10"/>
        <v>0</v>
      </c>
      <c r="AN71" s="34"/>
      <c r="AO71" s="34"/>
      <c r="AP71" s="33">
        <f t="shared" si="11"/>
        <v>0</v>
      </c>
      <c r="AQ71" s="34"/>
      <c r="AR71" s="34"/>
      <c r="AS71" s="33">
        <f t="shared" si="12"/>
        <v>0</v>
      </c>
      <c r="AT71" s="34"/>
      <c r="AU71" s="34"/>
      <c r="AV71" s="33">
        <f t="shared" si="13"/>
        <v>0</v>
      </c>
      <c r="AW71" s="33">
        <f t="shared" si="14"/>
        <v>0</v>
      </c>
      <c r="AX71" s="33">
        <f t="shared" si="14"/>
        <v>0</v>
      </c>
      <c r="AY71" s="35"/>
      <c r="AZ71" s="35"/>
      <c r="BA71" s="35"/>
      <c r="BB71" s="35"/>
      <c r="BC71" s="35"/>
      <c r="BD71" s="35"/>
      <c r="BE71" s="34"/>
      <c r="BF71" s="34"/>
      <c r="BG71" s="33">
        <f t="shared" si="15"/>
        <v>0</v>
      </c>
      <c r="BH71" s="34"/>
      <c r="BI71" s="34"/>
      <c r="BJ71" s="33">
        <f t="shared" si="16"/>
        <v>0</v>
      </c>
      <c r="BK71" s="34"/>
      <c r="BL71" s="34"/>
      <c r="BM71" s="33">
        <f t="shared" si="17"/>
        <v>0</v>
      </c>
      <c r="BN71" s="34"/>
      <c r="BO71" s="34"/>
      <c r="BP71" s="34"/>
      <c r="BQ71" s="34"/>
      <c r="BR71" s="34"/>
      <c r="BS71" s="34"/>
      <c r="BT71" s="34"/>
      <c r="BU71" s="33">
        <f t="shared" si="18"/>
        <v>0</v>
      </c>
      <c r="BV71" s="34"/>
      <c r="BW71" s="34"/>
      <c r="BX71" s="33">
        <f t="shared" si="19"/>
        <v>190</v>
      </c>
      <c r="BY71" s="34">
        <v>0</v>
      </c>
      <c r="BZ71" s="34">
        <v>190</v>
      </c>
      <c r="CA71" s="33">
        <f t="shared" si="20"/>
        <v>0</v>
      </c>
      <c r="CB71" s="34"/>
      <c r="CC71" s="34"/>
      <c r="CD71" s="7">
        <f t="shared" si="21"/>
        <v>1494</v>
      </c>
      <c r="CE71" s="8">
        <f t="shared" si="22"/>
        <v>0</v>
      </c>
      <c r="CF71" s="9">
        <f t="shared" si="23"/>
        <v>1494</v>
      </c>
    </row>
    <row r="72" spans="1:84" ht="31.5" x14ac:dyDescent="0.2">
      <c r="A72" s="6" t="s">
        <v>131</v>
      </c>
      <c r="B72" s="33">
        <f t="shared" si="0"/>
        <v>0</v>
      </c>
      <c r="C72" s="34"/>
      <c r="D72" s="34"/>
      <c r="E72" s="34"/>
      <c r="F72" s="34"/>
      <c r="G72" s="33">
        <f t="shared" si="1"/>
        <v>57</v>
      </c>
      <c r="H72" s="34">
        <v>0</v>
      </c>
      <c r="I72" s="34">
        <v>0</v>
      </c>
      <c r="J72" s="34">
        <v>0</v>
      </c>
      <c r="K72" s="34">
        <v>57</v>
      </c>
      <c r="L72" s="33">
        <f t="shared" si="2"/>
        <v>0</v>
      </c>
      <c r="M72" s="34"/>
      <c r="N72" s="34"/>
      <c r="O72" s="34"/>
      <c r="P72" s="34"/>
      <c r="Q72" s="33">
        <f t="shared" si="3"/>
        <v>0</v>
      </c>
      <c r="R72" s="34"/>
      <c r="S72" s="34"/>
      <c r="T72" s="33">
        <f t="shared" si="4"/>
        <v>0</v>
      </c>
      <c r="U72" s="34"/>
      <c r="V72" s="34"/>
      <c r="W72" s="33">
        <f t="shared" si="5"/>
        <v>0</v>
      </c>
      <c r="X72" s="34"/>
      <c r="Y72" s="34"/>
      <c r="Z72" s="33">
        <f t="shared" si="6"/>
        <v>650</v>
      </c>
      <c r="AA72" s="34">
        <v>0</v>
      </c>
      <c r="AB72" s="34">
        <v>650</v>
      </c>
      <c r="AC72" s="33">
        <f t="shared" si="7"/>
        <v>0</v>
      </c>
      <c r="AD72" s="34"/>
      <c r="AE72" s="34"/>
      <c r="AF72" s="34"/>
      <c r="AG72" s="33">
        <f t="shared" si="8"/>
        <v>0</v>
      </c>
      <c r="AH72" s="34"/>
      <c r="AI72" s="34"/>
      <c r="AJ72" s="33">
        <f t="shared" si="9"/>
        <v>0</v>
      </c>
      <c r="AK72" s="34"/>
      <c r="AL72" s="34"/>
      <c r="AM72" s="33">
        <f t="shared" si="10"/>
        <v>0</v>
      </c>
      <c r="AN72" s="34"/>
      <c r="AO72" s="34"/>
      <c r="AP72" s="33">
        <f t="shared" si="11"/>
        <v>0</v>
      </c>
      <c r="AQ72" s="34"/>
      <c r="AR72" s="34"/>
      <c r="AS72" s="33">
        <f t="shared" si="12"/>
        <v>0</v>
      </c>
      <c r="AT72" s="34"/>
      <c r="AU72" s="34"/>
      <c r="AV72" s="33">
        <f t="shared" si="13"/>
        <v>0</v>
      </c>
      <c r="AW72" s="33">
        <f t="shared" si="14"/>
        <v>0</v>
      </c>
      <c r="AX72" s="33">
        <f t="shared" si="14"/>
        <v>0</v>
      </c>
      <c r="AY72" s="35"/>
      <c r="AZ72" s="35"/>
      <c r="BA72" s="35"/>
      <c r="BB72" s="35"/>
      <c r="BC72" s="35"/>
      <c r="BD72" s="35"/>
      <c r="BE72" s="34"/>
      <c r="BF72" s="34"/>
      <c r="BG72" s="33">
        <f t="shared" si="15"/>
        <v>0</v>
      </c>
      <c r="BH72" s="34"/>
      <c r="BI72" s="34"/>
      <c r="BJ72" s="33">
        <f t="shared" si="16"/>
        <v>0</v>
      </c>
      <c r="BK72" s="34"/>
      <c r="BL72" s="34"/>
      <c r="BM72" s="33">
        <f t="shared" si="17"/>
        <v>0</v>
      </c>
      <c r="BN72" s="34"/>
      <c r="BO72" s="34"/>
      <c r="BP72" s="34"/>
      <c r="BQ72" s="34"/>
      <c r="BR72" s="34"/>
      <c r="BS72" s="34"/>
      <c r="BT72" s="34"/>
      <c r="BU72" s="33">
        <f t="shared" si="18"/>
        <v>0</v>
      </c>
      <c r="BV72" s="34"/>
      <c r="BW72" s="34"/>
      <c r="BX72" s="33">
        <f t="shared" si="19"/>
        <v>0</v>
      </c>
      <c r="BY72" s="34"/>
      <c r="BZ72" s="34"/>
      <c r="CA72" s="33">
        <f t="shared" si="20"/>
        <v>0</v>
      </c>
      <c r="CB72" s="34"/>
      <c r="CC72" s="34"/>
      <c r="CD72" s="7">
        <f t="shared" si="21"/>
        <v>707</v>
      </c>
      <c r="CE72" s="8">
        <f t="shared" si="22"/>
        <v>0</v>
      </c>
      <c r="CF72" s="9">
        <f t="shared" si="23"/>
        <v>707</v>
      </c>
    </row>
    <row r="73" spans="1:84" ht="31.5" x14ac:dyDescent="0.2">
      <c r="A73" s="6" t="s">
        <v>132</v>
      </c>
      <c r="B73" s="33">
        <f t="shared" si="0"/>
        <v>172</v>
      </c>
      <c r="C73" s="34">
        <v>0</v>
      </c>
      <c r="D73" s="34">
        <v>0</v>
      </c>
      <c r="E73" s="34">
        <v>172</v>
      </c>
      <c r="F73" s="34"/>
      <c r="G73" s="33">
        <f t="shared" ref="G73:G95" si="24">SUM(H73:K73)</f>
        <v>0</v>
      </c>
      <c r="H73" s="34"/>
      <c r="I73" s="34"/>
      <c r="J73" s="34"/>
      <c r="K73" s="34"/>
      <c r="L73" s="33">
        <f t="shared" si="2"/>
        <v>120</v>
      </c>
      <c r="M73" s="34">
        <v>120</v>
      </c>
      <c r="N73" s="34">
        <v>0</v>
      </c>
      <c r="O73" s="34">
        <v>0</v>
      </c>
      <c r="P73" s="34">
        <v>0</v>
      </c>
      <c r="Q73" s="33">
        <f t="shared" si="3"/>
        <v>0</v>
      </c>
      <c r="R73" s="34">
        <v>0</v>
      </c>
      <c r="S73" s="34">
        <v>0</v>
      </c>
      <c r="T73" s="33">
        <f t="shared" si="4"/>
        <v>218</v>
      </c>
      <c r="U73" s="34">
        <v>218</v>
      </c>
      <c r="V73" s="34">
        <v>0</v>
      </c>
      <c r="W73" s="33">
        <f t="shared" si="5"/>
        <v>0</v>
      </c>
      <c r="X73" s="34">
        <v>0</v>
      </c>
      <c r="Y73" s="34">
        <v>0</v>
      </c>
      <c r="Z73" s="33">
        <f t="shared" si="6"/>
        <v>138</v>
      </c>
      <c r="AA73" s="34">
        <v>138</v>
      </c>
      <c r="AB73" s="34"/>
      <c r="AC73" s="33">
        <f t="shared" si="7"/>
        <v>0</v>
      </c>
      <c r="AD73" s="34"/>
      <c r="AE73" s="34"/>
      <c r="AF73" s="34"/>
      <c r="AG73" s="33">
        <f t="shared" si="8"/>
        <v>0</v>
      </c>
      <c r="AH73" s="34"/>
      <c r="AI73" s="34"/>
      <c r="AJ73" s="33">
        <f t="shared" si="9"/>
        <v>0</v>
      </c>
      <c r="AK73" s="34"/>
      <c r="AL73" s="34"/>
      <c r="AM73" s="33">
        <f t="shared" si="10"/>
        <v>0</v>
      </c>
      <c r="AN73" s="34"/>
      <c r="AO73" s="34"/>
      <c r="AP73" s="33">
        <f t="shared" si="11"/>
        <v>0</v>
      </c>
      <c r="AQ73" s="34"/>
      <c r="AR73" s="34"/>
      <c r="AS73" s="33">
        <f t="shared" si="12"/>
        <v>0</v>
      </c>
      <c r="AT73" s="34"/>
      <c r="AU73" s="34"/>
      <c r="AV73" s="33">
        <f t="shared" si="13"/>
        <v>0</v>
      </c>
      <c r="AW73" s="33">
        <f t="shared" si="14"/>
        <v>0</v>
      </c>
      <c r="AX73" s="33">
        <f t="shared" si="14"/>
        <v>0</v>
      </c>
      <c r="AY73" s="35"/>
      <c r="AZ73" s="35"/>
      <c r="BA73" s="35"/>
      <c r="BB73" s="35"/>
      <c r="BC73" s="35"/>
      <c r="BD73" s="35"/>
      <c r="BE73" s="34"/>
      <c r="BF73" s="34"/>
      <c r="BG73" s="33">
        <f t="shared" si="15"/>
        <v>0</v>
      </c>
      <c r="BH73" s="34"/>
      <c r="BI73" s="34"/>
      <c r="BJ73" s="33">
        <f t="shared" si="16"/>
        <v>0</v>
      </c>
      <c r="BK73" s="34"/>
      <c r="BL73" s="34"/>
      <c r="BM73" s="33">
        <f t="shared" si="17"/>
        <v>0</v>
      </c>
      <c r="BN73" s="34"/>
      <c r="BO73" s="34"/>
      <c r="BP73" s="34"/>
      <c r="BQ73" s="34"/>
      <c r="BR73" s="34"/>
      <c r="BS73" s="34"/>
      <c r="BT73" s="34"/>
      <c r="BU73" s="33">
        <f t="shared" si="18"/>
        <v>0</v>
      </c>
      <c r="BV73" s="34"/>
      <c r="BW73" s="34"/>
      <c r="BX73" s="33">
        <f t="shared" si="19"/>
        <v>150</v>
      </c>
      <c r="BY73" s="34">
        <v>150</v>
      </c>
      <c r="BZ73" s="34"/>
      <c r="CA73" s="33">
        <f t="shared" si="20"/>
        <v>0</v>
      </c>
      <c r="CB73" s="34"/>
      <c r="CC73" s="34"/>
      <c r="CD73" s="7">
        <f t="shared" si="21"/>
        <v>798</v>
      </c>
      <c r="CE73" s="8">
        <f t="shared" si="22"/>
        <v>798</v>
      </c>
      <c r="CF73" s="9">
        <f t="shared" si="23"/>
        <v>0</v>
      </c>
    </row>
    <row r="74" spans="1:84" ht="47.25" x14ac:dyDescent="0.2">
      <c r="A74" s="6" t="s">
        <v>133</v>
      </c>
      <c r="B74" s="33">
        <f t="shared" ref="B74:B96" si="25">SUM(C74:F74)</f>
        <v>317</v>
      </c>
      <c r="C74" s="34">
        <v>165</v>
      </c>
      <c r="D74" s="34">
        <v>152</v>
      </c>
      <c r="E74" s="34">
        <v>0</v>
      </c>
      <c r="F74" s="34"/>
      <c r="G74" s="33">
        <f t="shared" si="24"/>
        <v>0</v>
      </c>
      <c r="H74" s="34"/>
      <c r="I74" s="34"/>
      <c r="J74" s="34"/>
      <c r="K74" s="34"/>
      <c r="L74" s="33">
        <f t="shared" ref="L74:L96" si="26">SUM(M74:P74)</f>
        <v>0</v>
      </c>
      <c r="M74" s="34"/>
      <c r="N74" s="34"/>
      <c r="O74" s="34"/>
      <c r="P74" s="34"/>
      <c r="Q74" s="33">
        <f t="shared" ref="Q74:Q96" si="27">R74+S74</f>
        <v>0</v>
      </c>
      <c r="R74" s="34"/>
      <c r="S74" s="34"/>
      <c r="T74" s="33">
        <f t="shared" ref="T74:T96" si="28">U74+V74</f>
        <v>0</v>
      </c>
      <c r="U74" s="34"/>
      <c r="V74" s="34"/>
      <c r="W74" s="33">
        <f t="shared" ref="W74:W96" si="29">X74+Y74</f>
        <v>0</v>
      </c>
      <c r="X74" s="34"/>
      <c r="Y74" s="34"/>
      <c r="Z74" s="33">
        <f t="shared" ref="Z74:Z96" si="30">AA74+AB74</f>
        <v>0</v>
      </c>
      <c r="AA74" s="34"/>
      <c r="AB74" s="34"/>
      <c r="AC74" s="33">
        <f t="shared" ref="AC74:AC96" si="31">AD74+AF74</f>
        <v>0</v>
      </c>
      <c r="AD74" s="34"/>
      <c r="AE74" s="34"/>
      <c r="AF74" s="34"/>
      <c r="AG74" s="33">
        <f t="shared" ref="AG74:AG96" si="32">AH74+AI74</f>
        <v>0</v>
      </c>
      <c r="AH74" s="34"/>
      <c r="AI74" s="34"/>
      <c r="AJ74" s="33">
        <f t="shared" ref="AJ74:AJ96" si="33">AK74+AL74</f>
        <v>0</v>
      </c>
      <c r="AK74" s="34"/>
      <c r="AL74" s="34"/>
      <c r="AM74" s="33">
        <f t="shared" ref="AM74:AM96" si="34">AN74+AO74</f>
        <v>0</v>
      </c>
      <c r="AN74" s="34"/>
      <c r="AO74" s="34"/>
      <c r="AP74" s="33">
        <f t="shared" ref="AP74:AP96" si="35">AQ74+AR74</f>
        <v>0</v>
      </c>
      <c r="AQ74" s="34"/>
      <c r="AR74" s="34"/>
      <c r="AS74" s="33">
        <f t="shared" ref="AS74:AS96" si="36">AT74+AU74</f>
        <v>0</v>
      </c>
      <c r="AT74" s="34"/>
      <c r="AU74" s="34"/>
      <c r="AV74" s="33">
        <f t="shared" ref="AV74:AV95" si="37">AX74+AW74</f>
        <v>0</v>
      </c>
      <c r="AW74" s="33">
        <f t="shared" ref="AW74:AX95" si="38">AY74+BA74+BC74+BE74</f>
        <v>0</v>
      </c>
      <c r="AX74" s="33">
        <f t="shared" si="38"/>
        <v>0</v>
      </c>
      <c r="AY74" s="35"/>
      <c r="AZ74" s="35"/>
      <c r="BA74" s="35"/>
      <c r="BB74" s="35"/>
      <c r="BC74" s="35"/>
      <c r="BD74" s="35"/>
      <c r="BE74" s="34"/>
      <c r="BF74" s="34"/>
      <c r="BG74" s="33">
        <f t="shared" ref="BG74:BG96" si="39">BH74+BI74</f>
        <v>0</v>
      </c>
      <c r="BH74" s="34"/>
      <c r="BI74" s="34"/>
      <c r="BJ74" s="33">
        <f t="shared" ref="BJ74:BJ96" si="40">BK74+BL74</f>
        <v>0</v>
      </c>
      <c r="BK74" s="34"/>
      <c r="BL74" s="34"/>
      <c r="BM74" s="33">
        <f t="shared" ref="BM74:BM96" si="41">SUM(BN74:BQ74)</f>
        <v>0</v>
      </c>
      <c r="BN74" s="34"/>
      <c r="BO74" s="34"/>
      <c r="BP74" s="34"/>
      <c r="BQ74" s="34"/>
      <c r="BR74" s="34"/>
      <c r="BS74" s="34"/>
      <c r="BT74" s="34"/>
      <c r="BU74" s="33">
        <f t="shared" ref="BU74:BU96" si="42">BV74+BW74</f>
        <v>0</v>
      </c>
      <c r="BV74" s="34"/>
      <c r="BW74" s="34"/>
      <c r="BX74" s="33">
        <f t="shared" ref="BX74:BX96" si="43">BY74+BZ74</f>
        <v>0</v>
      </c>
      <c r="BY74" s="34"/>
      <c r="BZ74" s="34"/>
      <c r="CA74" s="33">
        <f t="shared" ref="CA74:CA96" si="44">CB74+CC74</f>
        <v>0</v>
      </c>
      <c r="CB74" s="34"/>
      <c r="CC74" s="34"/>
      <c r="CD74" s="7">
        <f t="shared" ref="CD74:CD96" si="45">CE74+CF74</f>
        <v>317</v>
      </c>
      <c r="CE74" s="8">
        <f t="shared" ref="CE74:CE96" si="46">C74+E74+L74+U74+X74+AA74+AD74+AH74+AK74+AN74+AQ74+AT74+BE74+BH74+BK74+BN74+BQ74+BR74+BT74+BV74+BY74+CB74+BC74+BA74+AY74+R74+BP74</f>
        <v>165</v>
      </c>
      <c r="CF74" s="9">
        <f t="shared" ref="CF74:CF95" si="47">D74+F74+G74+V74+Y74+AB74+AF74+AI74+AL74+AO74+AR74+AU74+BF74+BI74+BL74+BO74+BS74+BW74+BZ74+CC74+BD74+BB74+AZ74+S74</f>
        <v>152</v>
      </c>
    </row>
    <row r="75" spans="1:84" ht="47.25" x14ac:dyDescent="0.2">
      <c r="A75" s="6" t="s">
        <v>134</v>
      </c>
      <c r="B75" s="33">
        <f t="shared" si="25"/>
        <v>115</v>
      </c>
      <c r="C75" s="34">
        <v>0</v>
      </c>
      <c r="D75" s="34">
        <v>80</v>
      </c>
      <c r="E75" s="34">
        <v>0</v>
      </c>
      <c r="F75" s="34">
        <v>35</v>
      </c>
      <c r="G75" s="33">
        <f t="shared" si="24"/>
        <v>855</v>
      </c>
      <c r="H75" s="34">
        <v>391</v>
      </c>
      <c r="I75" s="34">
        <v>290</v>
      </c>
      <c r="J75" s="34">
        <v>174</v>
      </c>
      <c r="K75" s="34"/>
      <c r="L75" s="33">
        <f t="shared" si="26"/>
        <v>0</v>
      </c>
      <c r="M75" s="34"/>
      <c r="N75" s="34"/>
      <c r="O75" s="34"/>
      <c r="P75" s="34"/>
      <c r="Q75" s="33">
        <f t="shared" si="27"/>
        <v>0</v>
      </c>
      <c r="R75" s="34"/>
      <c r="S75" s="34"/>
      <c r="T75" s="33">
        <f t="shared" si="28"/>
        <v>158</v>
      </c>
      <c r="U75" s="34">
        <v>0</v>
      </c>
      <c r="V75" s="34">
        <v>158</v>
      </c>
      <c r="W75" s="33">
        <f t="shared" si="29"/>
        <v>0</v>
      </c>
      <c r="X75" s="34">
        <v>0</v>
      </c>
      <c r="Y75" s="34">
        <v>0</v>
      </c>
      <c r="Z75" s="33">
        <f t="shared" si="30"/>
        <v>301</v>
      </c>
      <c r="AA75" s="34">
        <v>0</v>
      </c>
      <c r="AB75" s="34">
        <v>301</v>
      </c>
      <c r="AC75" s="33">
        <f t="shared" si="31"/>
        <v>0</v>
      </c>
      <c r="AD75" s="34"/>
      <c r="AE75" s="34"/>
      <c r="AF75" s="34"/>
      <c r="AG75" s="33">
        <f t="shared" si="32"/>
        <v>0</v>
      </c>
      <c r="AH75" s="34"/>
      <c r="AI75" s="34"/>
      <c r="AJ75" s="33">
        <f t="shared" si="33"/>
        <v>0</v>
      </c>
      <c r="AK75" s="34"/>
      <c r="AL75" s="34"/>
      <c r="AM75" s="33">
        <f t="shared" si="34"/>
        <v>0</v>
      </c>
      <c r="AN75" s="34"/>
      <c r="AO75" s="34"/>
      <c r="AP75" s="33">
        <f t="shared" si="35"/>
        <v>0</v>
      </c>
      <c r="AQ75" s="34"/>
      <c r="AR75" s="34"/>
      <c r="AS75" s="33">
        <f t="shared" si="36"/>
        <v>0</v>
      </c>
      <c r="AT75" s="34"/>
      <c r="AU75" s="34"/>
      <c r="AV75" s="33">
        <f t="shared" si="37"/>
        <v>0</v>
      </c>
      <c r="AW75" s="33">
        <f t="shared" si="38"/>
        <v>0</v>
      </c>
      <c r="AX75" s="33">
        <f t="shared" si="38"/>
        <v>0</v>
      </c>
      <c r="AY75" s="35"/>
      <c r="AZ75" s="35"/>
      <c r="BA75" s="35"/>
      <c r="BB75" s="35"/>
      <c r="BC75" s="35"/>
      <c r="BD75" s="35"/>
      <c r="BE75" s="34"/>
      <c r="BF75" s="34"/>
      <c r="BG75" s="33">
        <f t="shared" si="39"/>
        <v>0</v>
      </c>
      <c r="BH75" s="34"/>
      <c r="BI75" s="34"/>
      <c r="BJ75" s="33">
        <f t="shared" si="40"/>
        <v>0</v>
      </c>
      <c r="BK75" s="34"/>
      <c r="BL75" s="34"/>
      <c r="BM75" s="33">
        <f t="shared" si="41"/>
        <v>66</v>
      </c>
      <c r="BN75" s="34">
        <v>0</v>
      </c>
      <c r="BO75" s="34">
        <v>66</v>
      </c>
      <c r="BP75" s="34"/>
      <c r="BQ75" s="34"/>
      <c r="BR75" s="34"/>
      <c r="BS75" s="34"/>
      <c r="BT75" s="34"/>
      <c r="BU75" s="33">
        <f t="shared" si="42"/>
        <v>0</v>
      </c>
      <c r="BV75" s="34"/>
      <c r="BW75" s="34"/>
      <c r="BX75" s="33">
        <f t="shared" si="43"/>
        <v>0</v>
      </c>
      <c r="BY75" s="34"/>
      <c r="BZ75" s="34"/>
      <c r="CA75" s="33">
        <f t="shared" si="44"/>
        <v>0</v>
      </c>
      <c r="CB75" s="34"/>
      <c r="CC75" s="34"/>
      <c r="CD75" s="7">
        <f t="shared" si="45"/>
        <v>1495</v>
      </c>
      <c r="CE75" s="8">
        <f t="shared" si="46"/>
        <v>0</v>
      </c>
      <c r="CF75" s="9">
        <f t="shared" si="47"/>
        <v>1495</v>
      </c>
    </row>
    <row r="76" spans="1:84" ht="47.25" x14ac:dyDescent="0.2">
      <c r="A76" s="6" t="s">
        <v>135</v>
      </c>
      <c r="B76" s="33">
        <f t="shared" si="25"/>
        <v>0</v>
      </c>
      <c r="C76" s="34"/>
      <c r="D76" s="34"/>
      <c r="E76" s="34"/>
      <c r="F76" s="34"/>
      <c r="G76" s="33">
        <f t="shared" si="24"/>
        <v>0</v>
      </c>
      <c r="H76" s="34"/>
      <c r="I76" s="34"/>
      <c r="J76" s="34"/>
      <c r="K76" s="34"/>
      <c r="L76" s="33">
        <f t="shared" si="26"/>
        <v>0</v>
      </c>
      <c r="M76" s="34"/>
      <c r="N76" s="34"/>
      <c r="O76" s="34"/>
      <c r="P76" s="34"/>
      <c r="Q76" s="33">
        <f t="shared" si="27"/>
        <v>0</v>
      </c>
      <c r="R76" s="34"/>
      <c r="S76" s="34"/>
      <c r="T76" s="33">
        <f t="shared" si="28"/>
        <v>0</v>
      </c>
      <c r="U76" s="34"/>
      <c r="V76" s="34"/>
      <c r="W76" s="33">
        <f t="shared" si="29"/>
        <v>0</v>
      </c>
      <c r="X76" s="34"/>
      <c r="Y76" s="34"/>
      <c r="Z76" s="33">
        <f t="shared" si="30"/>
        <v>0</v>
      </c>
      <c r="AA76" s="34"/>
      <c r="AB76" s="34"/>
      <c r="AC76" s="33">
        <f t="shared" si="31"/>
        <v>2991</v>
      </c>
      <c r="AD76" s="34">
        <v>2991</v>
      </c>
      <c r="AE76" s="34">
        <v>2871</v>
      </c>
      <c r="AF76" s="34"/>
      <c r="AG76" s="33">
        <f t="shared" si="32"/>
        <v>0</v>
      </c>
      <c r="AH76" s="34"/>
      <c r="AI76" s="34"/>
      <c r="AJ76" s="33">
        <f t="shared" si="33"/>
        <v>0</v>
      </c>
      <c r="AK76" s="34"/>
      <c r="AL76" s="34"/>
      <c r="AM76" s="33">
        <f t="shared" si="34"/>
        <v>0</v>
      </c>
      <c r="AN76" s="34"/>
      <c r="AO76" s="34"/>
      <c r="AP76" s="33">
        <f t="shared" si="35"/>
        <v>0</v>
      </c>
      <c r="AQ76" s="34"/>
      <c r="AR76" s="34"/>
      <c r="AS76" s="33">
        <f t="shared" si="36"/>
        <v>0</v>
      </c>
      <c r="AT76" s="34"/>
      <c r="AU76" s="34"/>
      <c r="AV76" s="33">
        <f t="shared" si="37"/>
        <v>0</v>
      </c>
      <c r="AW76" s="33">
        <f t="shared" si="38"/>
        <v>0</v>
      </c>
      <c r="AX76" s="33">
        <f t="shared" si="38"/>
        <v>0</v>
      </c>
      <c r="AY76" s="35"/>
      <c r="AZ76" s="35"/>
      <c r="BA76" s="35"/>
      <c r="BB76" s="35"/>
      <c r="BC76" s="35"/>
      <c r="BD76" s="35"/>
      <c r="BE76" s="34"/>
      <c r="BF76" s="34"/>
      <c r="BG76" s="33">
        <f t="shared" si="39"/>
        <v>0</v>
      </c>
      <c r="BH76" s="34"/>
      <c r="BI76" s="34"/>
      <c r="BJ76" s="33">
        <f t="shared" si="40"/>
        <v>0</v>
      </c>
      <c r="BK76" s="34"/>
      <c r="BL76" s="34"/>
      <c r="BM76" s="33">
        <f t="shared" si="41"/>
        <v>0</v>
      </c>
      <c r="BN76" s="34"/>
      <c r="BO76" s="34"/>
      <c r="BP76" s="34"/>
      <c r="BQ76" s="34"/>
      <c r="BR76" s="34"/>
      <c r="BS76" s="34"/>
      <c r="BT76" s="34"/>
      <c r="BU76" s="33">
        <f t="shared" si="42"/>
        <v>0</v>
      </c>
      <c r="BV76" s="34"/>
      <c r="BW76" s="34"/>
      <c r="BX76" s="33">
        <f t="shared" si="43"/>
        <v>0</v>
      </c>
      <c r="BY76" s="34"/>
      <c r="BZ76" s="34"/>
      <c r="CA76" s="33">
        <f t="shared" si="44"/>
        <v>0</v>
      </c>
      <c r="CB76" s="34"/>
      <c r="CC76" s="34"/>
      <c r="CD76" s="7">
        <f t="shared" si="45"/>
        <v>2991</v>
      </c>
      <c r="CE76" s="8">
        <f t="shared" si="46"/>
        <v>2991</v>
      </c>
      <c r="CF76" s="9">
        <f t="shared" si="47"/>
        <v>0</v>
      </c>
    </row>
    <row r="77" spans="1:84" ht="36" customHeight="1" x14ac:dyDescent="0.2">
      <c r="A77" s="6" t="s">
        <v>136</v>
      </c>
      <c r="B77" s="33">
        <f t="shared" si="25"/>
        <v>0</v>
      </c>
      <c r="C77" s="34"/>
      <c r="D77" s="34"/>
      <c r="E77" s="34"/>
      <c r="F77" s="34"/>
      <c r="G77" s="33">
        <f t="shared" si="24"/>
        <v>0</v>
      </c>
      <c r="H77" s="34"/>
      <c r="I77" s="34"/>
      <c r="J77" s="34"/>
      <c r="K77" s="34"/>
      <c r="L77" s="33">
        <f t="shared" si="26"/>
        <v>0</v>
      </c>
      <c r="M77" s="34"/>
      <c r="N77" s="34"/>
      <c r="O77" s="34"/>
      <c r="P77" s="34"/>
      <c r="Q77" s="33">
        <f t="shared" si="27"/>
        <v>0</v>
      </c>
      <c r="R77" s="34"/>
      <c r="S77" s="34"/>
      <c r="T77" s="33">
        <f t="shared" si="28"/>
        <v>0</v>
      </c>
      <c r="U77" s="34"/>
      <c r="V77" s="34"/>
      <c r="W77" s="33">
        <f t="shared" si="29"/>
        <v>0</v>
      </c>
      <c r="X77" s="34"/>
      <c r="Y77" s="34"/>
      <c r="Z77" s="33">
        <f t="shared" si="30"/>
        <v>0</v>
      </c>
      <c r="AA77" s="34"/>
      <c r="AB77" s="34"/>
      <c r="AC77" s="33">
        <f t="shared" si="31"/>
        <v>0</v>
      </c>
      <c r="AD77" s="34"/>
      <c r="AE77" s="34"/>
      <c r="AF77" s="34"/>
      <c r="AG77" s="33">
        <f t="shared" si="32"/>
        <v>0</v>
      </c>
      <c r="AH77" s="34"/>
      <c r="AI77" s="34"/>
      <c r="AJ77" s="33">
        <f t="shared" si="33"/>
        <v>0</v>
      </c>
      <c r="AK77" s="34"/>
      <c r="AL77" s="34"/>
      <c r="AM77" s="33">
        <f t="shared" si="34"/>
        <v>0</v>
      </c>
      <c r="AN77" s="34"/>
      <c r="AO77" s="34"/>
      <c r="AP77" s="33">
        <f t="shared" si="35"/>
        <v>0</v>
      </c>
      <c r="AQ77" s="34"/>
      <c r="AR77" s="34"/>
      <c r="AS77" s="33">
        <f t="shared" si="36"/>
        <v>0</v>
      </c>
      <c r="AT77" s="34"/>
      <c r="AU77" s="34"/>
      <c r="AV77" s="33">
        <f t="shared" si="37"/>
        <v>28975</v>
      </c>
      <c r="AW77" s="33">
        <f t="shared" si="38"/>
        <v>28975</v>
      </c>
      <c r="AX77" s="33">
        <f t="shared" si="38"/>
        <v>0</v>
      </c>
      <c r="AY77" s="35">
        <v>714</v>
      </c>
      <c r="AZ77" s="35"/>
      <c r="BA77" s="35">
        <v>2151</v>
      </c>
      <c r="BB77" s="35"/>
      <c r="BC77" s="35">
        <v>1171</v>
      </c>
      <c r="BD77" s="35"/>
      <c r="BE77" s="34">
        <v>24939</v>
      </c>
      <c r="BF77" s="34"/>
      <c r="BG77" s="33">
        <f t="shared" si="39"/>
        <v>0</v>
      </c>
      <c r="BH77" s="34"/>
      <c r="BI77" s="34"/>
      <c r="BJ77" s="33">
        <f t="shared" si="40"/>
        <v>0</v>
      </c>
      <c r="BK77" s="34"/>
      <c r="BL77" s="34"/>
      <c r="BM77" s="33">
        <f t="shared" si="41"/>
        <v>0</v>
      </c>
      <c r="BN77" s="34"/>
      <c r="BO77" s="34"/>
      <c r="BP77" s="34"/>
      <c r="BQ77" s="34"/>
      <c r="BR77" s="34"/>
      <c r="BS77" s="34"/>
      <c r="BT77" s="34"/>
      <c r="BU77" s="33">
        <f t="shared" si="42"/>
        <v>0</v>
      </c>
      <c r="BV77" s="34"/>
      <c r="BW77" s="34"/>
      <c r="BX77" s="33">
        <f t="shared" si="43"/>
        <v>0</v>
      </c>
      <c r="BY77" s="34"/>
      <c r="BZ77" s="34"/>
      <c r="CA77" s="33">
        <f t="shared" si="44"/>
        <v>0</v>
      </c>
      <c r="CB77" s="34"/>
      <c r="CC77" s="34"/>
      <c r="CD77" s="7">
        <f t="shared" si="45"/>
        <v>28975</v>
      </c>
      <c r="CE77" s="8">
        <f t="shared" si="46"/>
        <v>28975</v>
      </c>
      <c r="CF77" s="9">
        <f t="shared" si="47"/>
        <v>0</v>
      </c>
    </row>
    <row r="78" spans="1:84" ht="47.25" x14ac:dyDescent="0.2">
      <c r="A78" s="6" t="s">
        <v>137</v>
      </c>
      <c r="B78" s="33">
        <f t="shared" si="25"/>
        <v>0</v>
      </c>
      <c r="C78" s="34"/>
      <c r="D78" s="34"/>
      <c r="E78" s="34"/>
      <c r="F78" s="34"/>
      <c r="G78" s="33">
        <f t="shared" si="24"/>
        <v>0</v>
      </c>
      <c r="H78" s="34"/>
      <c r="I78" s="34"/>
      <c r="J78" s="34"/>
      <c r="K78" s="34"/>
      <c r="L78" s="33">
        <f t="shared" si="26"/>
        <v>0</v>
      </c>
      <c r="M78" s="34"/>
      <c r="N78" s="34"/>
      <c r="O78" s="34"/>
      <c r="P78" s="34"/>
      <c r="Q78" s="33">
        <f t="shared" si="27"/>
        <v>0</v>
      </c>
      <c r="R78" s="34"/>
      <c r="S78" s="34"/>
      <c r="T78" s="33">
        <f t="shared" si="28"/>
        <v>0</v>
      </c>
      <c r="U78" s="34"/>
      <c r="V78" s="34"/>
      <c r="W78" s="33">
        <f t="shared" si="29"/>
        <v>0</v>
      </c>
      <c r="X78" s="34"/>
      <c r="Y78" s="34"/>
      <c r="Z78" s="33">
        <f t="shared" si="30"/>
        <v>0</v>
      </c>
      <c r="AA78" s="34"/>
      <c r="AB78" s="34"/>
      <c r="AC78" s="33">
        <f t="shared" si="31"/>
        <v>0</v>
      </c>
      <c r="AD78" s="34"/>
      <c r="AE78" s="34"/>
      <c r="AF78" s="34"/>
      <c r="AG78" s="33">
        <f t="shared" si="32"/>
        <v>0</v>
      </c>
      <c r="AH78" s="34"/>
      <c r="AI78" s="34"/>
      <c r="AJ78" s="33">
        <f t="shared" si="33"/>
        <v>0</v>
      </c>
      <c r="AK78" s="34"/>
      <c r="AL78" s="34"/>
      <c r="AM78" s="33">
        <f t="shared" si="34"/>
        <v>0</v>
      </c>
      <c r="AN78" s="34"/>
      <c r="AO78" s="34"/>
      <c r="AP78" s="33">
        <f t="shared" si="35"/>
        <v>0</v>
      </c>
      <c r="AQ78" s="34"/>
      <c r="AR78" s="34"/>
      <c r="AS78" s="33">
        <f t="shared" si="36"/>
        <v>0</v>
      </c>
      <c r="AT78" s="34"/>
      <c r="AU78" s="34"/>
      <c r="AV78" s="33">
        <f t="shared" si="37"/>
        <v>0</v>
      </c>
      <c r="AW78" s="33">
        <f t="shared" si="38"/>
        <v>0</v>
      </c>
      <c r="AX78" s="33">
        <f t="shared" si="38"/>
        <v>0</v>
      </c>
      <c r="AY78" s="35"/>
      <c r="AZ78" s="35"/>
      <c r="BA78" s="35"/>
      <c r="BB78" s="35"/>
      <c r="BC78" s="35"/>
      <c r="BD78" s="35"/>
      <c r="BE78" s="34"/>
      <c r="BF78" s="34"/>
      <c r="BG78" s="33">
        <f t="shared" si="39"/>
        <v>0</v>
      </c>
      <c r="BH78" s="34"/>
      <c r="BI78" s="34"/>
      <c r="BJ78" s="33">
        <f t="shared" si="40"/>
        <v>0</v>
      </c>
      <c r="BK78" s="34"/>
      <c r="BL78" s="34"/>
      <c r="BM78" s="33">
        <f t="shared" si="41"/>
        <v>0</v>
      </c>
      <c r="BN78" s="34"/>
      <c r="BO78" s="34"/>
      <c r="BP78" s="34"/>
      <c r="BQ78" s="34"/>
      <c r="BR78" s="34"/>
      <c r="BS78" s="34"/>
      <c r="BT78" s="34"/>
      <c r="BU78" s="33">
        <f t="shared" si="42"/>
        <v>0</v>
      </c>
      <c r="BV78" s="34"/>
      <c r="BW78" s="34"/>
      <c r="BX78" s="33">
        <f t="shared" si="43"/>
        <v>0</v>
      </c>
      <c r="BY78" s="34"/>
      <c r="BZ78" s="34"/>
      <c r="CA78" s="33">
        <f t="shared" si="44"/>
        <v>331</v>
      </c>
      <c r="CB78" s="34">
        <v>331</v>
      </c>
      <c r="CC78" s="34"/>
      <c r="CD78" s="7">
        <f t="shared" si="45"/>
        <v>331</v>
      </c>
      <c r="CE78" s="8">
        <f t="shared" si="46"/>
        <v>331</v>
      </c>
      <c r="CF78" s="9">
        <f t="shared" si="47"/>
        <v>0</v>
      </c>
    </row>
    <row r="79" spans="1:84" ht="47.25" x14ac:dyDescent="0.2">
      <c r="A79" s="6" t="s">
        <v>138</v>
      </c>
      <c r="B79" s="33">
        <f t="shared" si="25"/>
        <v>0</v>
      </c>
      <c r="C79" s="34"/>
      <c r="D79" s="34"/>
      <c r="E79" s="34"/>
      <c r="F79" s="34"/>
      <c r="G79" s="33">
        <f t="shared" si="24"/>
        <v>0</v>
      </c>
      <c r="H79" s="34"/>
      <c r="I79" s="34"/>
      <c r="J79" s="34"/>
      <c r="K79" s="34"/>
      <c r="L79" s="33">
        <f t="shared" si="26"/>
        <v>0</v>
      </c>
      <c r="M79" s="34"/>
      <c r="N79" s="34"/>
      <c r="O79" s="34"/>
      <c r="P79" s="34"/>
      <c r="Q79" s="33">
        <f t="shared" si="27"/>
        <v>0</v>
      </c>
      <c r="R79" s="34"/>
      <c r="S79" s="34"/>
      <c r="T79" s="33">
        <f t="shared" si="28"/>
        <v>0</v>
      </c>
      <c r="U79" s="34"/>
      <c r="V79" s="34"/>
      <c r="W79" s="33">
        <f t="shared" si="29"/>
        <v>0</v>
      </c>
      <c r="X79" s="34"/>
      <c r="Y79" s="34"/>
      <c r="Z79" s="33">
        <f t="shared" si="30"/>
        <v>0</v>
      </c>
      <c r="AA79" s="34"/>
      <c r="AB79" s="34"/>
      <c r="AC79" s="33">
        <f t="shared" si="31"/>
        <v>0</v>
      </c>
      <c r="AD79" s="34"/>
      <c r="AE79" s="34"/>
      <c r="AF79" s="34"/>
      <c r="AG79" s="33">
        <f t="shared" si="32"/>
        <v>0</v>
      </c>
      <c r="AH79" s="34"/>
      <c r="AI79" s="34"/>
      <c r="AJ79" s="33">
        <f t="shared" si="33"/>
        <v>0</v>
      </c>
      <c r="AK79" s="34"/>
      <c r="AL79" s="34"/>
      <c r="AM79" s="33">
        <f t="shared" si="34"/>
        <v>0</v>
      </c>
      <c r="AN79" s="34"/>
      <c r="AO79" s="34"/>
      <c r="AP79" s="33">
        <f t="shared" si="35"/>
        <v>0</v>
      </c>
      <c r="AQ79" s="34"/>
      <c r="AR79" s="34"/>
      <c r="AS79" s="33">
        <f t="shared" si="36"/>
        <v>0</v>
      </c>
      <c r="AT79" s="34"/>
      <c r="AU79" s="34"/>
      <c r="AV79" s="33">
        <f t="shared" si="37"/>
        <v>0</v>
      </c>
      <c r="AW79" s="33">
        <f t="shared" si="38"/>
        <v>0</v>
      </c>
      <c r="AX79" s="33">
        <f t="shared" si="38"/>
        <v>0</v>
      </c>
      <c r="AY79" s="35"/>
      <c r="AZ79" s="35"/>
      <c r="BA79" s="35"/>
      <c r="BB79" s="35"/>
      <c r="BC79" s="35"/>
      <c r="BD79" s="35"/>
      <c r="BE79" s="34"/>
      <c r="BF79" s="34"/>
      <c r="BG79" s="33">
        <f t="shared" si="39"/>
        <v>0</v>
      </c>
      <c r="BH79" s="34"/>
      <c r="BI79" s="34"/>
      <c r="BJ79" s="33">
        <f t="shared" si="40"/>
        <v>0</v>
      </c>
      <c r="BK79" s="34"/>
      <c r="BL79" s="34"/>
      <c r="BM79" s="33">
        <f t="shared" si="41"/>
        <v>0</v>
      </c>
      <c r="BN79" s="34"/>
      <c r="BO79" s="34"/>
      <c r="BP79" s="34"/>
      <c r="BQ79" s="34"/>
      <c r="BR79" s="34"/>
      <c r="BS79" s="34"/>
      <c r="BT79" s="34"/>
      <c r="BU79" s="33">
        <f t="shared" si="42"/>
        <v>0</v>
      </c>
      <c r="BV79" s="34"/>
      <c r="BW79" s="34"/>
      <c r="BX79" s="33">
        <f t="shared" si="43"/>
        <v>0</v>
      </c>
      <c r="BY79" s="34"/>
      <c r="BZ79" s="34"/>
      <c r="CA79" s="33">
        <f t="shared" si="44"/>
        <v>930</v>
      </c>
      <c r="CB79" s="34">
        <v>682</v>
      </c>
      <c r="CC79" s="34">
        <v>248</v>
      </c>
      <c r="CD79" s="7">
        <f t="shared" si="45"/>
        <v>930</v>
      </c>
      <c r="CE79" s="8">
        <f t="shared" si="46"/>
        <v>682</v>
      </c>
      <c r="CF79" s="9">
        <f t="shared" si="47"/>
        <v>248</v>
      </c>
    </row>
    <row r="80" spans="1:84" ht="47.25" x14ac:dyDescent="0.2">
      <c r="A80" s="6" t="s">
        <v>139</v>
      </c>
      <c r="B80" s="33">
        <f t="shared" si="25"/>
        <v>0</v>
      </c>
      <c r="C80" s="34"/>
      <c r="D80" s="34"/>
      <c r="E80" s="34"/>
      <c r="F80" s="34"/>
      <c r="G80" s="33">
        <f t="shared" si="24"/>
        <v>0</v>
      </c>
      <c r="H80" s="34"/>
      <c r="I80" s="34"/>
      <c r="J80" s="34"/>
      <c r="K80" s="34"/>
      <c r="L80" s="33">
        <f t="shared" si="26"/>
        <v>0</v>
      </c>
      <c r="M80" s="34"/>
      <c r="N80" s="34"/>
      <c r="O80" s="34"/>
      <c r="P80" s="34"/>
      <c r="Q80" s="33">
        <f t="shared" si="27"/>
        <v>0</v>
      </c>
      <c r="R80" s="34"/>
      <c r="S80" s="34"/>
      <c r="T80" s="33">
        <f t="shared" si="28"/>
        <v>0</v>
      </c>
      <c r="U80" s="34"/>
      <c r="V80" s="34"/>
      <c r="W80" s="33">
        <f t="shared" si="29"/>
        <v>0</v>
      </c>
      <c r="X80" s="34"/>
      <c r="Y80" s="34"/>
      <c r="Z80" s="33">
        <f t="shared" si="30"/>
        <v>0</v>
      </c>
      <c r="AA80" s="34"/>
      <c r="AB80" s="34"/>
      <c r="AC80" s="33">
        <f t="shared" si="31"/>
        <v>0</v>
      </c>
      <c r="AD80" s="34"/>
      <c r="AE80" s="34"/>
      <c r="AF80" s="34"/>
      <c r="AG80" s="33">
        <f t="shared" si="32"/>
        <v>0</v>
      </c>
      <c r="AH80" s="34"/>
      <c r="AI80" s="34"/>
      <c r="AJ80" s="33">
        <f t="shared" si="33"/>
        <v>0</v>
      </c>
      <c r="AK80" s="34"/>
      <c r="AL80" s="34"/>
      <c r="AM80" s="33">
        <f t="shared" si="34"/>
        <v>0</v>
      </c>
      <c r="AN80" s="34"/>
      <c r="AO80" s="34"/>
      <c r="AP80" s="33">
        <f t="shared" si="35"/>
        <v>0</v>
      </c>
      <c r="AQ80" s="34"/>
      <c r="AR80" s="34"/>
      <c r="AS80" s="33">
        <f t="shared" si="36"/>
        <v>0</v>
      </c>
      <c r="AT80" s="34"/>
      <c r="AU80" s="34"/>
      <c r="AV80" s="33">
        <f t="shared" si="37"/>
        <v>0</v>
      </c>
      <c r="AW80" s="33">
        <f t="shared" si="38"/>
        <v>0</v>
      </c>
      <c r="AX80" s="33">
        <f t="shared" si="38"/>
        <v>0</v>
      </c>
      <c r="AY80" s="35"/>
      <c r="AZ80" s="35"/>
      <c r="BA80" s="35"/>
      <c r="BB80" s="35"/>
      <c r="BC80" s="35"/>
      <c r="BD80" s="35"/>
      <c r="BE80" s="34"/>
      <c r="BF80" s="34"/>
      <c r="BG80" s="33">
        <f t="shared" si="39"/>
        <v>0</v>
      </c>
      <c r="BH80" s="34"/>
      <c r="BI80" s="34"/>
      <c r="BJ80" s="33">
        <f t="shared" si="40"/>
        <v>0</v>
      </c>
      <c r="BK80" s="34"/>
      <c r="BL80" s="34"/>
      <c r="BM80" s="33">
        <f t="shared" si="41"/>
        <v>0</v>
      </c>
      <c r="BN80" s="34"/>
      <c r="BO80" s="34"/>
      <c r="BP80" s="34"/>
      <c r="BQ80" s="34"/>
      <c r="BR80" s="34"/>
      <c r="BS80" s="34"/>
      <c r="BT80" s="34"/>
      <c r="BU80" s="33">
        <f t="shared" si="42"/>
        <v>0</v>
      </c>
      <c r="BV80" s="34"/>
      <c r="BW80" s="34"/>
      <c r="BX80" s="33">
        <f t="shared" si="43"/>
        <v>0</v>
      </c>
      <c r="BY80" s="34"/>
      <c r="BZ80" s="34"/>
      <c r="CA80" s="33">
        <f t="shared" si="44"/>
        <v>551</v>
      </c>
      <c r="CB80" s="34">
        <v>551</v>
      </c>
      <c r="CC80" s="34"/>
      <c r="CD80" s="7">
        <f t="shared" si="45"/>
        <v>551</v>
      </c>
      <c r="CE80" s="8">
        <f t="shared" si="46"/>
        <v>551</v>
      </c>
      <c r="CF80" s="9">
        <f t="shared" si="47"/>
        <v>0</v>
      </c>
    </row>
    <row r="81" spans="1:84" ht="47.25" x14ac:dyDescent="0.2">
      <c r="A81" s="6" t="s">
        <v>140</v>
      </c>
      <c r="B81" s="33">
        <f t="shared" si="25"/>
        <v>0</v>
      </c>
      <c r="C81" s="34"/>
      <c r="D81" s="34"/>
      <c r="E81" s="34"/>
      <c r="F81" s="34"/>
      <c r="G81" s="33">
        <f t="shared" si="24"/>
        <v>0</v>
      </c>
      <c r="H81" s="34"/>
      <c r="I81" s="34"/>
      <c r="J81" s="34"/>
      <c r="K81" s="34"/>
      <c r="L81" s="33">
        <f t="shared" si="26"/>
        <v>0</v>
      </c>
      <c r="M81" s="34"/>
      <c r="N81" s="34"/>
      <c r="O81" s="34"/>
      <c r="P81" s="34"/>
      <c r="Q81" s="33">
        <f t="shared" si="27"/>
        <v>0</v>
      </c>
      <c r="R81" s="34"/>
      <c r="S81" s="34"/>
      <c r="T81" s="33">
        <f t="shared" si="28"/>
        <v>0</v>
      </c>
      <c r="U81" s="34"/>
      <c r="V81" s="34"/>
      <c r="W81" s="33">
        <f t="shared" si="29"/>
        <v>0</v>
      </c>
      <c r="X81" s="34"/>
      <c r="Y81" s="34"/>
      <c r="Z81" s="33">
        <f t="shared" si="30"/>
        <v>0</v>
      </c>
      <c r="AA81" s="34"/>
      <c r="AB81" s="34"/>
      <c r="AC81" s="33">
        <f t="shared" si="31"/>
        <v>0</v>
      </c>
      <c r="AD81" s="34"/>
      <c r="AE81" s="34"/>
      <c r="AF81" s="34"/>
      <c r="AG81" s="33">
        <f t="shared" si="32"/>
        <v>0</v>
      </c>
      <c r="AH81" s="34"/>
      <c r="AI81" s="34"/>
      <c r="AJ81" s="33">
        <f t="shared" si="33"/>
        <v>0</v>
      </c>
      <c r="AK81" s="34"/>
      <c r="AL81" s="34"/>
      <c r="AM81" s="33">
        <f t="shared" si="34"/>
        <v>0</v>
      </c>
      <c r="AN81" s="34"/>
      <c r="AO81" s="34"/>
      <c r="AP81" s="33">
        <f t="shared" si="35"/>
        <v>0</v>
      </c>
      <c r="AQ81" s="34"/>
      <c r="AR81" s="34"/>
      <c r="AS81" s="33">
        <f t="shared" si="36"/>
        <v>0</v>
      </c>
      <c r="AT81" s="34"/>
      <c r="AU81" s="34"/>
      <c r="AV81" s="33">
        <f t="shared" si="37"/>
        <v>0</v>
      </c>
      <c r="AW81" s="33">
        <f t="shared" si="38"/>
        <v>0</v>
      </c>
      <c r="AX81" s="33">
        <f t="shared" si="38"/>
        <v>0</v>
      </c>
      <c r="AY81" s="35"/>
      <c r="AZ81" s="35"/>
      <c r="BA81" s="35"/>
      <c r="BB81" s="35"/>
      <c r="BC81" s="35"/>
      <c r="BD81" s="35"/>
      <c r="BE81" s="34"/>
      <c r="BF81" s="34"/>
      <c r="BG81" s="33">
        <f t="shared" si="39"/>
        <v>0</v>
      </c>
      <c r="BH81" s="34"/>
      <c r="BI81" s="34"/>
      <c r="BJ81" s="33">
        <f t="shared" si="40"/>
        <v>0</v>
      </c>
      <c r="BK81" s="34"/>
      <c r="BL81" s="34"/>
      <c r="BM81" s="33">
        <f t="shared" si="41"/>
        <v>1431</v>
      </c>
      <c r="BN81" s="34">
        <v>1120</v>
      </c>
      <c r="BO81" s="34"/>
      <c r="BP81" s="34">
        <v>311</v>
      </c>
      <c r="BQ81" s="34"/>
      <c r="BR81" s="34">
        <f>956+144</f>
        <v>1100</v>
      </c>
      <c r="BS81" s="34"/>
      <c r="BT81" s="34"/>
      <c r="BU81" s="33">
        <f t="shared" si="42"/>
        <v>0</v>
      </c>
      <c r="BV81" s="34"/>
      <c r="BW81" s="34"/>
      <c r="BX81" s="33">
        <f t="shared" si="43"/>
        <v>0</v>
      </c>
      <c r="BY81" s="34"/>
      <c r="BZ81" s="34"/>
      <c r="CA81" s="33">
        <f t="shared" si="44"/>
        <v>0</v>
      </c>
      <c r="CB81" s="34"/>
      <c r="CC81" s="34"/>
      <c r="CD81" s="7">
        <f t="shared" si="45"/>
        <v>2531</v>
      </c>
      <c r="CE81" s="8">
        <f t="shared" si="46"/>
        <v>2531</v>
      </c>
      <c r="CF81" s="9">
        <f t="shared" si="47"/>
        <v>0</v>
      </c>
    </row>
    <row r="82" spans="1:84" ht="47.25" x14ac:dyDescent="0.2">
      <c r="A82" s="6" t="s">
        <v>141</v>
      </c>
      <c r="B82" s="33">
        <f t="shared" si="25"/>
        <v>0</v>
      </c>
      <c r="C82" s="34"/>
      <c r="D82" s="34"/>
      <c r="E82" s="34"/>
      <c r="F82" s="34"/>
      <c r="G82" s="33">
        <f t="shared" si="24"/>
        <v>0</v>
      </c>
      <c r="H82" s="34"/>
      <c r="I82" s="34"/>
      <c r="J82" s="34"/>
      <c r="K82" s="34"/>
      <c r="L82" s="33">
        <f t="shared" si="26"/>
        <v>0</v>
      </c>
      <c r="M82" s="34"/>
      <c r="N82" s="34"/>
      <c r="O82" s="34"/>
      <c r="P82" s="34"/>
      <c r="Q82" s="33">
        <f t="shared" si="27"/>
        <v>0</v>
      </c>
      <c r="R82" s="34"/>
      <c r="S82" s="34"/>
      <c r="T82" s="33">
        <f t="shared" si="28"/>
        <v>0</v>
      </c>
      <c r="U82" s="34"/>
      <c r="V82" s="34"/>
      <c r="W82" s="33">
        <f t="shared" si="29"/>
        <v>0</v>
      </c>
      <c r="X82" s="34"/>
      <c r="Y82" s="34"/>
      <c r="Z82" s="33">
        <f t="shared" si="30"/>
        <v>200</v>
      </c>
      <c r="AA82" s="34"/>
      <c r="AB82" s="34">
        <v>200</v>
      </c>
      <c r="AC82" s="33">
        <f t="shared" si="31"/>
        <v>0</v>
      </c>
      <c r="AD82" s="34"/>
      <c r="AE82" s="34"/>
      <c r="AF82" s="34"/>
      <c r="AG82" s="33">
        <f t="shared" si="32"/>
        <v>0</v>
      </c>
      <c r="AH82" s="34"/>
      <c r="AI82" s="34"/>
      <c r="AJ82" s="33">
        <f t="shared" si="33"/>
        <v>0</v>
      </c>
      <c r="AK82" s="34"/>
      <c r="AL82" s="34"/>
      <c r="AM82" s="33">
        <f t="shared" si="34"/>
        <v>0</v>
      </c>
      <c r="AN82" s="34"/>
      <c r="AO82" s="34"/>
      <c r="AP82" s="33">
        <f t="shared" si="35"/>
        <v>0</v>
      </c>
      <c r="AQ82" s="34"/>
      <c r="AR82" s="34"/>
      <c r="AS82" s="33">
        <f t="shared" si="36"/>
        <v>0</v>
      </c>
      <c r="AT82" s="34"/>
      <c r="AU82" s="34"/>
      <c r="AV82" s="33">
        <f t="shared" si="37"/>
        <v>0</v>
      </c>
      <c r="AW82" s="33">
        <f t="shared" si="38"/>
        <v>0</v>
      </c>
      <c r="AX82" s="33">
        <f t="shared" si="38"/>
        <v>0</v>
      </c>
      <c r="AY82" s="35"/>
      <c r="AZ82" s="35"/>
      <c r="BA82" s="35"/>
      <c r="BB82" s="35"/>
      <c r="BC82" s="35"/>
      <c r="BD82" s="35"/>
      <c r="BE82" s="34"/>
      <c r="BF82" s="34"/>
      <c r="BG82" s="33">
        <f t="shared" si="39"/>
        <v>0</v>
      </c>
      <c r="BH82" s="34"/>
      <c r="BI82" s="34"/>
      <c r="BJ82" s="33">
        <f t="shared" si="40"/>
        <v>0</v>
      </c>
      <c r="BK82" s="34"/>
      <c r="BL82" s="34"/>
      <c r="BM82" s="33">
        <f t="shared" si="41"/>
        <v>0</v>
      </c>
      <c r="BN82" s="34"/>
      <c r="BO82" s="34"/>
      <c r="BP82" s="34"/>
      <c r="BQ82" s="34"/>
      <c r="BR82" s="34"/>
      <c r="BS82" s="34"/>
      <c r="BT82" s="34"/>
      <c r="BU82" s="33">
        <f t="shared" si="42"/>
        <v>0</v>
      </c>
      <c r="BV82" s="34"/>
      <c r="BW82" s="34"/>
      <c r="BX82" s="33">
        <f t="shared" si="43"/>
        <v>0</v>
      </c>
      <c r="BY82" s="34"/>
      <c r="BZ82" s="34"/>
      <c r="CA82" s="33">
        <f t="shared" si="44"/>
        <v>0</v>
      </c>
      <c r="CB82" s="34"/>
      <c r="CC82" s="34"/>
      <c r="CD82" s="7">
        <f t="shared" si="45"/>
        <v>200</v>
      </c>
      <c r="CE82" s="8">
        <f t="shared" si="46"/>
        <v>0</v>
      </c>
      <c r="CF82" s="9">
        <f t="shared" si="47"/>
        <v>200</v>
      </c>
    </row>
    <row r="83" spans="1:84" ht="47.25" x14ac:dyDescent="0.2">
      <c r="A83" s="6" t="s">
        <v>142</v>
      </c>
      <c r="B83" s="33">
        <f t="shared" si="25"/>
        <v>0</v>
      </c>
      <c r="C83" s="34"/>
      <c r="D83" s="34"/>
      <c r="E83" s="34"/>
      <c r="F83" s="34"/>
      <c r="G83" s="33">
        <f t="shared" si="24"/>
        <v>0</v>
      </c>
      <c r="H83" s="34"/>
      <c r="I83" s="34"/>
      <c r="J83" s="34"/>
      <c r="K83" s="34"/>
      <c r="L83" s="33">
        <f t="shared" si="26"/>
        <v>528</v>
      </c>
      <c r="M83" s="34"/>
      <c r="N83" s="34"/>
      <c r="O83" s="34"/>
      <c r="P83" s="34">
        <v>528</v>
      </c>
      <c r="Q83" s="33">
        <f t="shared" si="27"/>
        <v>0</v>
      </c>
      <c r="R83" s="34"/>
      <c r="S83" s="34"/>
      <c r="T83" s="33">
        <f t="shared" si="28"/>
        <v>0</v>
      </c>
      <c r="U83" s="34"/>
      <c r="V83" s="34"/>
      <c r="W83" s="33">
        <f t="shared" si="29"/>
        <v>0</v>
      </c>
      <c r="X83" s="34"/>
      <c r="Y83" s="34"/>
      <c r="Z83" s="33">
        <f t="shared" si="30"/>
        <v>105</v>
      </c>
      <c r="AA83" s="34">
        <v>105</v>
      </c>
      <c r="AB83" s="34"/>
      <c r="AC83" s="33">
        <f t="shared" si="31"/>
        <v>0</v>
      </c>
      <c r="AD83" s="34"/>
      <c r="AE83" s="34"/>
      <c r="AF83" s="34"/>
      <c r="AG83" s="33">
        <f t="shared" si="32"/>
        <v>0</v>
      </c>
      <c r="AH83" s="34"/>
      <c r="AI83" s="34"/>
      <c r="AJ83" s="33">
        <f t="shared" si="33"/>
        <v>0</v>
      </c>
      <c r="AK83" s="34"/>
      <c r="AL83" s="34"/>
      <c r="AM83" s="33">
        <f t="shared" si="34"/>
        <v>0</v>
      </c>
      <c r="AN83" s="34"/>
      <c r="AO83" s="34"/>
      <c r="AP83" s="33">
        <f t="shared" si="35"/>
        <v>160</v>
      </c>
      <c r="AQ83" s="34">
        <v>160</v>
      </c>
      <c r="AR83" s="34"/>
      <c r="AS83" s="33">
        <f t="shared" si="36"/>
        <v>0</v>
      </c>
      <c r="AT83" s="34"/>
      <c r="AU83" s="34"/>
      <c r="AV83" s="33">
        <f t="shared" si="37"/>
        <v>0</v>
      </c>
      <c r="AW83" s="33">
        <f t="shared" si="38"/>
        <v>0</v>
      </c>
      <c r="AX83" s="33">
        <f t="shared" si="38"/>
        <v>0</v>
      </c>
      <c r="AY83" s="35"/>
      <c r="AZ83" s="35"/>
      <c r="BA83" s="35"/>
      <c r="BB83" s="35"/>
      <c r="BC83" s="35"/>
      <c r="BD83" s="35"/>
      <c r="BE83" s="34"/>
      <c r="BF83" s="34"/>
      <c r="BG83" s="33">
        <f t="shared" si="39"/>
        <v>0</v>
      </c>
      <c r="BH83" s="34"/>
      <c r="BI83" s="34"/>
      <c r="BJ83" s="33">
        <f t="shared" si="40"/>
        <v>0</v>
      </c>
      <c r="BK83" s="34"/>
      <c r="BL83" s="34"/>
      <c r="BM83" s="33">
        <f t="shared" si="41"/>
        <v>0</v>
      </c>
      <c r="BN83" s="34"/>
      <c r="BO83" s="34"/>
      <c r="BP83" s="34"/>
      <c r="BQ83" s="34"/>
      <c r="BR83" s="34"/>
      <c r="BS83" s="34"/>
      <c r="BT83" s="34"/>
      <c r="BU83" s="33">
        <f t="shared" si="42"/>
        <v>0</v>
      </c>
      <c r="BV83" s="34"/>
      <c r="BW83" s="34"/>
      <c r="BX83" s="33">
        <f t="shared" si="43"/>
        <v>0</v>
      </c>
      <c r="BY83" s="34"/>
      <c r="BZ83" s="34"/>
      <c r="CA83" s="33">
        <f t="shared" si="44"/>
        <v>0</v>
      </c>
      <c r="CB83" s="34"/>
      <c r="CC83" s="34"/>
      <c r="CD83" s="7">
        <f t="shared" si="45"/>
        <v>793</v>
      </c>
      <c r="CE83" s="8">
        <f t="shared" si="46"/>
        <v>793</v>
      </c>
      <c r="CF83" s="9">
        <f t="shared" si="47"/>
        <v>0</v>
      </c>
    </row>
    <row r="84" spans="1:84" ht="45.75" customHeight="1" x14ac:dyDescent="0.2">
      <c r="A84" s="6" t="s">
        <v>143</v>
      </c>
      <c r="B84" s="33">
        <f t="shared" si="25"/>
        <v>0</v>
      </c>
      <c r="C84" s="34"/>
      <c r="D84" s="34"/>
      <c r="E84" s="34"/>
      <c r="F84" s="34"/>
      <c r="G84" s="33">
        <f t="shared" si="24"/>
        <v>0</v>
      </c>
      <c r="H84" s="34"/>
      <c r="I84" s="34"/>
      <c r="J84" s="34"/>
      <c r="K84" s="34"/>
      <c r="L84" s="33">
        <f t="shared" si="26"/>
        <v>1200</v>
      </c>
      <c r="M84" s="34"/>
      <c r="N84" s="34"/>
      <c r="O84" s="34"/>
      <c r="P84" s="34">
        <v>1200</v>
      </c>
      <c r="Q84" s="33">
        <f t="shared" si="27"/>
        <v>0</v>
      </c>
      <c r="R84" s="34"/>
      <c r="S84" s="34"/>
      <c r="T84" s="33">
        <f t="shared" si="28"/>
        <v>0</v>
      </c>
      <c r="U84" s="34"/>
      <c r="V84" s="34"/>
      <c r="W84" s="33">
        <f t="shared" si="29"/>
        <v>0</v>
      </c>
      <c r="X84" s="34"/>
      <c r="Y84" s="34"/>
      <c r="Z84" s="33">
        <f t="shared" si="30"/>
        <v>174</v>
      </c>
      <c r="AA84" s="34">
        <v>174</v>
      </c>
      <c r="AB84" s="34"/>
      <c r="AC84" s="33">
        <f t="shared" si="31"/>
        <v>0</v>
      </c>
      <c r="AD84" s="34"/>
      <c r="AE84" s="34"/>
      <c r="AF84" s="34"/>
      <c r="AG84" s="33">
        <f t="shared" si="32"/>
        <v>0</v>
      </c>
      <c r="AH84" s="34"/>
      <c r="AI84" s="34"/>
      <c r="AJ84" s="33">
        <f t="shared" si="33"/>
        <v>0</v>
      </c>
      <c r="AK84" s="34"/>
      <c r="AL84" s="34"/>
      <c r="AM84" s="33">
        <f t="shared" si="34"/>
        <v>0</v>
      </c>
      <c r="AN84" s="34"/>
      <c r="AO84" s="34"/>
      <c r="AP84" s="33">
        <f t="shared" si="35"/>
        <v>209</v>
      </c>
      <c r="AQ84" s="34">
        <v>209</v>
      </c>
      <c r="AR84" s="34"/>
      <c r="AS84" s="33">
        <f t="shared" si="36"/>
        <v>0</v>
      </c>
      <c r="AT84" s="34"/>
      <c r="AU84" s="34"/>
      <c r="AV84" s="33">
        <f t="shared" si="37"/>
        <v>0</v>
      </c>
      <c r="AW84" s="33">
        <f t="shared" si="38"/>
        <v>0</v>
      </c>
      <c r="AX84" s="33">
        <f t="shared" si="38"/>
        <v>0</v>
      </c>
      <c r="AY84" s="35"/>
      <c r="AZ84" s="35"/>
      <c r="BA84" s="35"/>
      <c r="BB84" s="35"/>
      <c r="BC84" s="35"/>
      <c r="BD84" s="35"/>
      <c r="BE84" s="34"/>
      <c r="BF84" s="34"/>
      <c r="BG84" s="33">
        <f t="shared" si="39"/>
        <v>0</v>
      </c>
      <c r="BH84" s="34"/>
      <c r="BI84" s="34"/>
      <c r="BJ84" s="33">
        <f t="shared" si="40"/>
        <v>0</v>
      </c>
      <c r="BK84" s="34"/>
      <c r="BL84" s="34"/>
      <c r="BM84" s="33">
        <f t="shared" si="41"/>
        <v>181</v>
      </c>
      <c r="BN84" s="34">
        <v>119</v>
      </c>
      <c r="BO84" s="34"/>
      <c r="BP84" s="34">
        <v>62</v>
      </c>
      <c r="BQ84" s="34"/>
      <c r="BR84" s="34"/>
      <c r="BS84" s="34"/>
      <c r="BT84" s="34"/>
      <c r="BU84" s="33">
        <f t="shared" si="42"/>
        <v>0</v>
      </c>
      <c r="BV84" s="34"/>
      <c r="BW84" s="34"/>
      <c r="BX84" s="33">
        <f t="shared" si="43"/>
        <v>0</v>
      </c>
      <c r="BY84" s="34"/>
      <c r="BZ84" s="34"/>
      <c r="CA84" s="33">
        <f t="shared" si="44"/>
        <v>0</v>
      </c>
      <c r="CB84" s="34"/>
      <c r="CC84" s="34"/>
      <c r="CD84" s="7">
        <f t="shared" si="45"/>
        <v>1764</v>
      </c>
      <c r="CE84" s="8">
        <f t="shared" si="46"/>
        <v>1764</v>
      </c>
      <c r="CF84" s="9">
        <f t="shared" si="47"/>
        <v>0</v>
      </c>
    </row>
    <row r="85" spans="1:84" ht="94.5" x14ac:dyDescent="0.2">
      <c r="A85" s="6" t="s">
        <v>144</v>
      </c>
      <c r="B85" s="33">
        <f t="shared" si="25"/>
        <v>0</v>
      </c>
      <c r="C85" s="40"/>
      <c r="D85" s="40"/>
      <c r="E85" s="40"/>
      <c r="F85" s="40"/>
      <c r="G85" s="33">
        <f t="shared" si="24"/>
        <v>0</v>
      </c>
      <c r="H85" s="40"/>
      <c r="I85" s="40"/>
      <c r="J85" s="40"/>
      <c r="K85" s="40"/>
      <c r="L85" s="33">
        <f t="shared" si="26"/>
        <v>0</v>
      </c>
      <c r="M85" s="40"/>
      <c r="N85" s="40"/>
      <c r="O85" s="40"/>
      <c r="P85" s="40"/>
      <c r="Q85" s="33">
        <f t="shared" si="27"/>
        <v>0</v>
      </c>
      <c r="R85" s="40"/>
      <c r="S85" s="40"/>
      <c r="T85" s="33">
        <f t="shared" si="28"/>
        <v>0</v>
      </c>
      <c r="U85" s="40"/>
      <c r="V85" s="40"/>
      <c r="W85" s="33">
        <f t="shared" si="29"/>
        <v>0</v>
      </c>
      <c r="X85" s="40"/>
      <c r="Y85" s="40"/>
      <c r="Z85" s="33">
        <f t="shared" si="30"/>
        <v>0</v>
      </c>
      <c r="AA85" s="40"/>
      <c r="AB85" s="40"/>
      <c r="AC85" s="33">
        <f t="shared" si="31"/>
        <v>0</v>
      </c>
      <c r="AD85" s="40"/>
      <c r="AE85" s="40"/>
      <c r="AF85" s="40"/>
      <c r="AG85" s="33">
        <f t="shared" si="32"/>
        <v>0</v>
      </c>
      <c r="AH85" s="40"/>
      <c r="AI85" s="40"/>
      <c r="AJ85" s="33">
        <f t="shared" si="33"/>
        <v>0</v>
      </c>
      <c r="AK85" s="40"/>
      <c r="AL85" s="40"/>
      <c r="AM85" s="33">
        <f t="shared" si="34"/>
        <v>0</v>
      </c>
      <c r="AN85" s="40"/>
      <c r="AO85" s="40"/>
      <c r="AP85" s="33">
        <f t="shared" si="35"/>
        <v>0</v>
      </c>
      <c r="AQ85" s="40"/>
      <c r="AR85" s="40"/>
      <c r="AS85" s="33">
        <f t="shared" si="36"/>
        <v>0</v>
      </c>
      <c r="AT85" s="40"/>
      <c r="AU85" s="40"/>
      <c r="AV85" s="33">
        <f t="shared" si="37"/>
        <v>0</v>
      </c>
      <c r="AW85" s="33">
        <f t="shared" si="38"/>
        <v>0</v>
      </c>
      <c r="AX85" s="33">
        <f t="shared" si="38"/>
        <v>0</v>
      </c>
      <c r="AY85" s="40"/>
      <c r="AZ85" s="40"/>
      <c r="BA85" s="40"/>
      <c r="BB85" s="40"/>
      <c r="BC85" s="40"/>
      <c r="BD85" s="40"/>
      <c r="BE85" s="40"/>
      <c r="BF85" s="40"/>
      <c r="BG85" s="33">
        <f t="shared" si="39"/>
        <v>0</v>
      </c>
      <c r="BH85" s="40"/>
      <c r="BI85" s="40"/>
      <c r="BJ85" s="33">
        <f t="shared" si="40"/>
        <v>0</v>
      </c>
      <c r="BK85" s="40"/>
      <c r="BL85" s="40"/>
      <c r="BM85" s="33">
        <f t="shared" si="41"/>
        <v>0</v>
      </c>
      <c r="BN85" s="40"/>
      <c r="BO85" s="40"/>
      <c r="BP85" s="40"/>
      <c r="BQ85" s="40"/>
      <c r="BR85" s="40"/>
      <c r="BS85" s="40"/>
      <c r="BT85" s="40"/>
      <c r="BU85" s="33">
        <f t="shared" si="42"/>
        <v>0</v>
      </c>
      <c r="BV85" s="40"/>
      <c r="BW85" s="40"/>
      <c r="BX85" s="33">
        <f t="shared" si="43"/>
        <v>0</v>
      </c>
      <c r="BY85" s="40"/>
      <c r="BZ85" s="40"/>
      <c r="CA85" s="33">
        <f t="shared" si="44"/>
        <v>0</v>
      </c>
      <c r="CB85" s="40"/>
      <c r="CC85" s="40"/>
      <c r="CD85" s="7">
        <v>0</v>
      </c>
      <c r="CE85" s="8">
        <f t="shared" si="46"/>
        <v>0</v>
      </c>
      <c r="CF85" s="9">
        <f t="shared" si="47"/>
        <v>0</v>
      </c>
    </row>
    <row r="86" spans="1:84" ht="31.5" x14ac:dyDescent="0.2">
      <c r="A86" s="6" t="s">
        <v>145</v>
      </c>
      <c r="B86" s="33">
        <f t="shared" si="25"/>
        <v>0</v>
      </c>
      <c r="C86" s="34">
        <v>0</v>
      </c>
      <c r="D86" s="34">
        <v>0</v>
      </c>
      <c r="E86" s="34">
        <v>0</v>
      </c>
      <c r="F86" s="34">
        <v>0</v>
      </c>
      <c r="G86" s="33">
        <f t="shared" si="24"/>
        <v>0</v>
      </c>
      <c r="H86" s="34">
        <v>0</v>
      </c>
      <c r="I86" s="34">
        <v>0</v>
      </c>
      <c r="J86" s="34">
        <v>0</v>
      </c>
      <c r="K86" s="34">
        <v>0</v>
      </c>
      <c r="L86" s="33">
        <f t="shared" si="26"/>
        <v>511</v>
      </c>
      <c r="M86" s="34">
        <v>0</v>
      </c>
      <c r="N86" s="34">
        <v>0</v>
      </c>
      <c r="O86" s="34">
        <v>0</v>
      </c>
      <c r="P86" s="34">
        <v>511</v>
      </c>
      <c r="Q86" s="33">
        <f t="shared" si="27"/>
        <v>0</v>
      </c>
      <c r="R86" s="34">
        <v>0</v>
      </c>
      <c r="S86" s="34">
        <v>0</v>
      </c>
      <c r="T86" s="33">
        <f t="shared" si="28"/>
        <v>0</v>
      </c>
      <c r="U86" s="34">
        <v>0</v>
      </c>
      <c r="V86" s="34">
        <v>0</v>
      </c>
      <c r="W86" s="33">
        <f t="shared" si="29"/>
        <v>0</v>
      </c>
      <c r="X86" s="34">
        <v>0</v>
      </c>
      <c r="Y86" s="34">
        <v>0</v>
      </c>
      <c r="Z86" s="33">
        <f t="shared" si="30"/>
        <v>320</v>
      </c>
      <c r="AA86" s="34">
        <v>320</v>
      </c>
      <c r="AB86" s="34">
        <v>0</v>
      </c>
      <c r="AC86" s="33">
        <f t="shared" si="31"/>
        <v>0</v>
      </c>
      <c r="AD86" s="34">
        <v>0</v>
      </c>
      <c r="AE86" s="34"/>
      <c r="AF86" s="34">
        <v>0</v>
      </c>
      <c r="AG86" s="33">
        <f t="shared" si="32"/>
        <v>0</v>
      </c>
      <c r="AH86" s="34">
        <v>0</v>
      </c>
      <c r="AI86" s="34">
        <v>0</v>
      </c>
      <c r="AJ86" s="33">
        <f t="shared" si="33"/>
        <v>0</v>
      </c>
      <c r="AK86" s="34">
        <v>0</v>
      </c>
      <c r="AL86" s="34">
        <v>0</v>
      </c>
      <c r="AM86" s="33">
        <f t="shared" si="34"/>
        <v>0</v>
      </c>
      <c r="AN86" s="34">
        <v>0</v>
      </c>
      <c r="AO86" s="34">
        <v>0</v>
      </c>
      <c r="AP86" s="33">
        <f t="shared" si="35"/>
        <v>140</v>
      </c>
      <c r="AQ86" s="34">
        <v>140</v>
      </c>
      <c r="AR86" s="34">
        <v>0</v>
      </c>
      <c r="AS86" s="33">
        <f t="shared" si="36"/>
        <v>0</v>
      </c>
      <c r="AT86" s="34">
        <v>0</v>
      </c>
      <c r="AU86" s="34">
        <v>0</v>
      </c>
      <c r="AV86" s="33">
        <f t="shared" si="37"/>
        <v>0</v>
      </c>
      <c r="AW86" s="33">
        <f t="shared" si="38"/>
        <v>0</v>
      </c>
      <c r="AX86" s="33">
        <f t="shared" si="38"/>
        <v>0</v>
      </c>
      <c r="AY86" s="35"/>
      <c r="AZ86" s="35"/>
      <c r="BA86" s="35"/>
      <c r="BB86" s="35"/>
      <c r="BC86" s="35"/>
      <c r="BD86" s="35"/>
      <c r="BE86" s="34"/>
      <c r="BF86" s="34">
        <v>0</v>
      </c>
      <c r="BG86" s="33">
        <f t="shared" si="39"/>
        <v>0</v>
      </c>
      <c r="BH86" s="34">
        <v>0</v>
      </c>
      <c r="BI86" s="34">
        <v>0</v>
      </c>
      <c r="BJ86" s="33">
        <f t="shared" si="40"/>
        <v>0</v>
      </c>
      <c r="BK86" s="34">
        <v>0</v>
      </c>
      <c r="BL86" s="34">
        <v>0</v>
      </c>
      <c r="BM86" s="33">
        <f t="shared" si="41"/>
        <v>60</v>
      </c>
      <c r="BN86" s="34">
        <v>0</v>
      </c>
      <c r="BO86" s="34">
        <v>0</v>
      </c>
      <c r="BP86" s="34">
        <v>60</v>
      </c>
      <c r="BQ86" s="34">
        <v>0</v>
      </c>
      <c r="BR86" s="34">
        <v>0</v>
      </c>
      <c r="BS86" s="34">
        <v>0</v>
      </c>
      <c r="BT86" s="34">
        <v>0</v>
      </c>
      <c r="BU86" s="33">
        <f t="shared" si="42"/>
        <v>60</v>
      </c>
      <c r="BV86" s="34">
        <v>60</v>
      </c>
      <c r="BW86" s="34">
        <v>0</v>
      </c>
      <c r="BX86" s="33">
        <f t="shared" si="43"/>
        <v>0</v>
      </c>
      <c r="BY86" s="34">
        <v>0</v>
      </c>
      <c r="BZ86" s="34">
        <v>0</v>
      </c>
      <c r="CA86" s="33">
        <f t="shared" si="44"/>
        <v>0</v>
      </c>
      <c r="CB86" s="34">
        <v>0</v>
      </c>
      <c r="CC86" s="34">
        <v>0</v>
      </c>
      <c r="CD86" s="7">
        <f t="shared" si="45"/>
        <v>1091</v>
      </c>
      <c r="CE86" s="8">
        <f t="shared" si="46"/>
        <v>1091</v>
      </c>
      <c r="CF86" s="9">
        <f t="shared" si="47"/>
        <v>0</v>
      </c>
    </row>
    <row r="87" spans="1:84" ht="31.5" x14ac:dyDescent="0.2">
      <c r="A87" s="6" t="s">
        <v>146</v>
      </c>
      <c r="B87" s="33">
        <f t="shared" si="25"/>
        <v>0</v>
      </c>
      <c r="C87" s="34"/>
      <c r="D87" s="34"/>
      <c r="E87" s="34"/>
      <c r="F87" s="34"/>
      <c r="G87" s="33">
        <f t="shared" si="24"/>
        <v>0</v>
      </c>
      <c r="H87" s="34"/>
      <c r="I87" s="34"/>
      <c r="J87" s="34"/>
      <c r="K87" s="34"/>
      <c r="L87" s="33">
        <f t="shared" si="26"/>
        <v>0</v>
      </c>
      <c r="M87" s="34"/>
      <c r="N87" s="34"/>
      <c r="O87" s="34"/>
      <c r="P87" s="34"/>
      <c r="Q87" s="33">
        <f t="shared" si="27"/>
        <v>0</v>
      </c>
      <c r="R87" s="34"/>
      <c r="S87" s="34"/>
      <c r="T87" s="33">
        <f t="shared" si="28"/>
        <v>0</v>
      </c>
      <c r="U87" s="34"/>
      <c r="V87" s="34"/>
      <c r="W87" s="33">
        <f t="shared" si="29"/>
        <v>0</v>
      </c>
      <c r="X87" s="34"/>
      <c r="Y87" s="34"/>
      <c r="Z87" s="33">
        <f t="shared" si="30"/>
        <v>0</v>
      </c>
      <c r="AA87" s="34"/>
      <c r="AB87" s="34"/>
      <c r="AC87" s="33">
        <f t="shared" si="31"/>
        <v>0</v>
      </c>
      <c r="AD87" s="34"/>
      <c r="AE87" s="34"/>
      <c r="AF87" s="34"/>
      <c r="AG87" s="33">
        <f t="shared" si="32"/>
        <v>0</v>
      </c>
      <c r="AH87" s="34"/>
      <c r="AI87" s="34"/>
      <c r="AJ87" s="33">
        <f t="shared" si="33"/>
        <v>0</v>
      </c>
      <c r="AK87" s="34"/>
      <c r="AL87" s="34"/>
      <c r="AM87" s="33">
        <f t="shared" si="34"/>
        <v>0</v>
      </c>
      <c r="AN87" s="34"/>
      <c r="AO87" s="34"/>
      <c r="AP87" s="33">
        <f t="shared" si="35"/>
        <v>0</v>
      </c>
      <c r="AQ87" s="34"/>
      <c r="AR87" s="34"/>
      <c r="AS87" s="33">
        <f t="shared" si="36"/>
        <v>0</v>
      </c>
      <c r="AT87" s="34"/>
      <c r="AU87" s="34"/>
      <c r="AV87" s="33">
        <f t="shared" si="37"/>
        <v>0</v>
      </c>
      <c r="AW87" s="33">
        <f t="shared" si="38"/>
        <v>0</v>
      </c>
      <c r="AX87" s="33">
        <f t="shared" si="38"/>
        <v>0</v>
      </c>
      <c r="AY87" s="35"/>
      <c r="AZ87" s="35"/>
      <c r="BA87" s="35"/>
      <c r="BB87" s="35"/>
      <c r="BC87" s="35"/>
      <c r="BD87" s="35"/>
      <c r="BE87" s="34"/>
      <c r="BF87" s="34"/>
      <c r="BG87" s="33">
        <f t="shared" si="39"/>
        <v>0</v>
      </c>
      <c r="BH87" s="34"/>
      <c r="BI87" s="34"/>
      <c r="BJ87" s="33">
        <f t="shared" si="40"/>
        <v>0</v>
      </c>
      <c r="BK87" s="34"/>
      <c r="BL87" s="34"/>
      <c r="BM87" s="33">
        <f t="shared" si="41"/>
        <v>0</v>
      </c>
      <c r="BN87" s="34"/>
      <c r="BO87" s="34"/>
      <c r="BP87" s="34"/>
      <c r="BQ87" s="34"/>
      <c r="BR87" s="34">
        <f>310-72</f>
        <v>238</v>
      </c>
      <c r="BS87" s="34"/>
      <c r="BT87" s="34"/>
      <c r="BU87" s="33">
        <f t="shared" si="42"/>
        <v>0</v>
      </c>
      <c r="BV87" s="34"/>
      <c r="BW87" s="34"/>
      <c r="BX87" s="33">
        <f t="shared" si="43"/>
        <v>0</v>
      </c>
      <c r="BY87" s="34"/>
      <c r="BZ87" s="34"/>
      <c r="CA87" s="33">
        <f t="shared" si="44"/>
        <v>0</v>
      </c>
      <c r="CB87" s="34"/>
      <c r="CC87" s="34"/>
      <c r="CD87" s="7">
        <f t="shared" si="45"/>
        <v>238</v>
      </c>
      <c r="CE87" s="8">
        <f t="shared" si="46"/>
        <v>238</v>
      </c>
      <c r="CF87" s="9">
        <f t="shared" si="47"/>
        <v>0</v>
      </c>
    </row>
    <row r="88" spans="1:84" ht="31.5" x14ac:dyDescent="0.2">
      <c r="A88" s="6" t="s">
        <v>147</v>
      </c>
      <c r="B88" s="33">
        <f t="shared" si="25"/>
        <v>0</v>
      </c>
      <c r="C88" s="34"/>
      <c r="D88" s="34"/>
      <c r="E88" s="34"/>
      <c r="F88" s="34"/>
      <c r="G88" s="33">
        <f t="shared" si="24"/>
        <v>0</v>
      </c>
      <c r="H88" s="34"/>
      <c r="I88" s="34"/>
      <c r="J88" s="34"/>
      <c r="K88" s="34"/>
      <c r="L88" s="33">
        <f t="shared" si="26"/>
        <v>6670</v>
      </c>
      <c r="M88" s="34"/>
      <c r="N88" s="34">
        <v>6670</v>
      </c>
      <c r="O88" s="34"/>
      <c r="P88" s="34"/>
      <c r="Q88" s="33">
        <f t="shared" si="27"/>
        <v>0</v>
      </c>
      <c r="R88" s="34"/>
      <c r="S88" s="34"/>
      <c r="T88" s="33">
        <f t="shared" si="28"/>
        <v>0</v>
      </c>
      <c r="U88" s="34"/>
      <c r="V88" s="34"/>
      <c r="W88" s="33">
        <f t="shared" si="29"/>
        <v>0</v>
      </c>
      <c r="X88" s="34"/>
      <c r="Y88" s="34"/>
      <c r="Z88" s="33">
        <f t="shared" si="30"/>
        <v>0</v>
      </c>
      <c r="AA88" s="34"/>
      <c r="AB88" s="34"/>
      <c r="AC88" s="33">
        <f t="shared" si="31"/>
        <v>0</v>
      </c>
      <c r="AD88" s="34"/>
      <c r="AE88" s="34"/>
      <c r="AF88" s="34"/>
      <c r="AG88" s="33">
        <f t="shared" si="32"/>
        <v>0</v>
      </c>
      <c r="AH88" s="34"/>
      <c r="AI88" s="34"/>
      <c r="AJ88" s="33">
        <f t="shared" si="33"/>
        <v>0</v>
      </c>
      <c r="AK88" s="34"/>
      <c r="AL88" s="34"/>
      <c r="AM88" s="33">
        <f t="shared" si="34"/>
        <v>0</v>
      </c>
      <c r="AN88" s="34"/>
      <c r="AO88" s="34"/>
      <c r="AP88" s="33">
        <f t="shared" si="35"/>
        <v>0</v>
      </c>
      <c r="AQ88" s="34"/>
      <c r="AR88" s="34"/>
      <c r="AS88" s="33">
        <f t="shared" si="36"/>
        <v>0</v>
      </c>
      <c r="AT88" s="34"/>
      <c r="AU88" s="34"/>
      <c r="AV88" s="33">
        <f t="shared" si="37"/>
        <v>0</v>
      </c>
      <c r="AW88" s="33">
        <f t="shared" si="38"/>
        <v>0</v>
      </c>
      <c r="AX88" s="33">
        <f t="shared" si="38"/>
        <v>0</v>
      </c>
      <c r="AY88" s="35"/>
      <c r="AZ88" s="35"/>
      <c r="BA88" s="35"/>
      <c r="BB88" s="35"/>
      <c r="BC88" s="35"/>
      <c r="BD88" s="35"/>
      <c r="BE88" s="34"/>
      <c r="BF88" s="34"/>
      <c r="BG88" s="33">
        <f t="shared" si="39"/>
        <v>0</v>
      </c>
      <c r="BH88" s="34"/>
      <c r="BI88" s="34"/>
      <c r="BJ88" s="33">
        <f t="shared" si="40"/>
        <v>0</v>
      </c>
      <c r="BK88" s="34"/>
      <c r="BL88" s="34"/>
      <c r="BM88" s="33">
        <f t="shared" si="41"/>
        <v>0</v>
      </c>
      <c r="BN88" s="34"/>
      <c r="BO88" s="34"/>
      <c r="BP88" s="34"/>
      <c r="BQ88" s="34"/>
      <c r="BR88" s="34"/>
      <c r="BS88" s="34"/>
      <c r="BT88" s="34"/>
      <c r="BU88" s="33">
        <f t="shared" si="42"/>
        <v>0</v>
      </c>
      <c r="BV88" s="34"/>
      <c r="BW88" s="34"/>
      <c r="BX88" s="33">
        <f t="shared" si="43"/>
        <v>0</v>
      </c>
      <c r="BY88" s="34"/>
      <c r="BZ88" s="34"/>
      <c r="CA88" s="33">
        <f t="shared" si="44"/>
        <v>0</v>
      </c>
      <c r="CB88" s="34"/>
      <c r="CC88" s="34"/>
      <c r="CD88" s="7">
        <f t="shared" si="45"/>
        <v>6670</v>
      </c>
      <c r="CE88" s="8">
        <f t="shared" si="46"/>
        <v>6670</v>
      </c>
      <c r="CF88" s="9">
        <f t="shared" si="47"/>
        <v>0</v>
      </c>
    </row>
    <row r="89" spans="1:84" ht="31.5" x14ac:dyDescent="0.2">
      <c r="A89" s="6" t="s">
        <v>148</v>
      </c>
      <c r="B89" s="33">
        <f t="shared" si="25"/>
        <v>0</v>
      </c>
      <c r="C89" s="34"/>
      <c r="D89" s="34"/>
      <c r="E89" s="34"/>
      <c r="F89" s="34"/>
      <c r="G89" s="33">
        <f t="shared" si="24"/>
        <v>0</v>
      </c>
      <c r="H89" s="34"/>
      <c r="I89" s="34"/>
      <c r="J89" s="34"/>
      <c r="K89" s="34"/>
      <c r="L89" s="33">
        <f t="shared" si="26"/>
        <v>853</v>
      </c>
      <c r="M89" s="34"/>
      <c r="N89" s="34">
        <v>843</v>
      </c>
      <c r="O89" s="34"/>
      <c r="P89" s="34">
        <v>10</v>
      </c>
      <c r="Q89" s="33">
        <f t="shared" si="27"/>
        <v>0</v>
      </c>
      <c r="R89" s="34"/>
      <c r="S89" s="34"/>
      <c r="T89" s="33">
        <f t="shared" si="28"/>
        <v>0</v>
      </c>
      <c r="U89" s="34"/>
      <c r="V89" s="34"/>
      <c r="W89" s="33">
        <f t="shared" si="29"/>
        <v>0</v>
      </c>
      <c r="X89" s="34"/>
      <c r="Y89" s="34"/>
      <c r="Z89" s="33">
        <f t="shared" si="30"/>
        <v>10</v>
      </c>
      <c r="AA89" s="34">
        <v>10</v>
      </c>
      <c r="AB89" s="34"/>
      <c r="AC89" s="33">
        <f t="shared" si="31"/>
        <v>0</v>
      </c>
      <c r="AD89" s="34"/>
      <c r="AE89" s="34"/>
      <c r="AF89" s="34"/>
      <c r="AG89" s="33">
        <f t="shared" si="32"/>
        <v>0</v>
      </c>
      <c r="AH89" s="34"/>
      <c r="AI89" s="34"/>
      <c r="AJ89" s="33">
        <f t="shared" si="33"/>
        <v>0</v>
      </c>
      <c r="AK89" s="34"/>
      <c r="AL89" s="34"/>
      <c r="AM89" s="33">
        <f t="shared" si="34"/>
        <v>0</v>
      </c>
      <c r="AN89" s="34"/>
      <c r="AO89" s="34"/>
      <c r="AP89" s="33">
        <f t="shared" si="35"/>
        <v>0</v>
      </c>
      <c r="AQ89" s="34"/>
      <c r="AR89" s="34"/>
      <c r="AS89" s="33">
        <f t="shared" si="36"/>
        <v>0</v>
      </c>
      <c r="AT89" s="34"/>
      <c r="AU89" s="34"/>
      <c r="AV89" s="33">
        <f t="shared" si="37"/>
        <v>0</v>
      </c>
      <c r="AW89" s="33">
        <f t="shared" si="38"/>
        <v>0</v>
      </c>
      <c r="AX89" s="33">
        <f t="shared" si="38"/>
        <v>0</v>
      </c>
      <c r="AY89" s="35"/>
      <c r="AZ89" s="35"/>
      <c r="BA89" s="35"/>
      <c r="BB89" s="35"/>
      <c r="BC89" s="35"/>
      <c r="BD89" s="35"/>
      <c r="BE89" s="34"/>
      <c r="BF89" s="34"/>
      <c r="BG89" s="33">
        <f t="shared" si="39"/>
        <v>0</v>
      </c>
      <c r="BH89" s="34"/>
      <c r="BI89" s="34"/>
      <c r="BJ89" s="33">
        <f t="shared" si="40"/>
        <v>0</v>
      </c>
      <c r="BK89" s="34"/>
      <c r="BL89" s="34"/>
      <c r="BM89" s="33">
        <f t="shared" si="41"/>
        <v>0</v>
      </c>
      <c r="BN89" s="34"/>
      <c r="BO89" s="34"/>
      <c r="BP89" s="34"/>
      <c r="BQ89" s="34"/>
      <c r="BR89" s="34"/>
      <c r="BS89" s="34"/>
      <c r="BT89" s="34"/>
      <c r="BU89" s="33">
        <f t="shared" si="42"/>
        <v>0</v>
      </c>
      <c r="BV89" s="34"/>
      <c r="BW89" s="34"/>
      <c r="BX89" s="33">
        <f t="shared" si="43"/>
        <v>0</v>
      </c>
      <c r="BY89" s="34"/>
      <c r="BZ89" s="34"/>
      <c r="CA89" s="33">
        <f t="shared" si="44"/>
        <v>0</v>
      </c>
      <c r="CB89" s="34"/>
      <c r="CC89" s="34"/>
      <c r="CD89" s="7">
        <f t="shared" si="45"/>
        <v>863</v>
      </c>
      <c r="CE89" s="8">
        <f t="shared" si="46"/>
        <v>863</v>
      </c>
      <c r="CF89" s="9">
        <f t="shared" si="47"/>
        <v>0</v>
      </c>
    </row>
    <row r="90" spans="1:84" ht="31.5" x14ac:dyDescent="0.2">
      <c r="A90" s="6" t="s">
        <v>149</v>
      </c>
      <c r="B90" s="33">
        <f t="shared" si="25"/>
        <v>0</v>
      </c>
      <c r="C90" s="34"/>
      <c r="D90" s="34"/>
      <c r="E90" s="34"/>
      <c r="F90" s="34"/>
      <c r="G90" s="33">
        <f t="shared" si="24"/>
        <v>0</v>
      </c>
      <c r="H90" s="34"/>
      <c r="I90" s="34"/>
      <c r="J90" s="34"/>
      <c r="K90" s="34"/>
      <c r="L90" s="33">
        <f t="shared" si="26"/>
        <v>100</v>
      </c>
      <c r="M90" s="34"/>
      <c r="N90" s="34"/>
      <c r="O90" s="34"/>
      <c r="P90" s="34">
        <v>100</v>
      </c>
      <c r="Q90" s="33">
        <f t="shared" si="27"/>
        <v>0</v>
      </c>
      <c r="R90" s="34"/>
      <c r="S90" s="34"/>
      <c r="T90" s="33">
        <f t="shared" si="28"/>
        <v>0</v>
      </c>
      <c r="U90" s="34"/>
      <c r="V90" s="34"/>
      <c r="W90" s="33">
        <f t="shared" si="29"/>
        <v>0</v>
      </c>
      <c r="X90" s="34"/>
      <c r="Y90" s="34"/>
      <c r="Z90" s="33">
        <f t="shared" si="30"/>
        <v>98</v>
      </c>
      <c r="AA90" s="34">
        <v>98</v>
      </c>
      <c r="AB90" s="34"/>
      <c r="AC90" s="33">
        <f t="shared" si="31"/>
        <v>0</v>
      </c>
      <c r="AD90" s="34"/>
      <c r="AE90" s="34"/>
      <c r="AF90" s="34"/>
      <c r="AG90" s="33">
        <f t="shared" si="32"/>
        <v>0</v>
      </c>
      <c r="AH90" s="34"/>
      <c r="AI90" s="34"/>
      <c r="AJ90" s="33">
        <f t="shared" si="33"/>
        <v>0</v>
      </c>
      <c r="AK90" s="34"/>
      <c r="AL90" s="34"/>
      <c r="AM90" s="33">
        <f t="shared" si="34"/>
        <v>0</v>
      </c>
      <c r="AN90" s="34"/>
      <c r="AO90" s="34"/>
      <c r="AP90" s="33">
        <f t="shared" si="35"/>
        <v>0</v>
      </c>
      <c r="AQ90" s="34"/>
      <c r="AR90" s="34"/>
      <c r="AS90" s="33">
        <f t="shared" si="36"/>
        <v>0</v>
      </c>
      <c r="AT90" s="34"/>
      <c r="AU90" s="34"/>
      <c r="AV90" s="33">
        <f t="shared" si="37"/>
        <v>0</v>
      </c>
      <c r="AW90" s="33">
        <f t="shared" si="38"/>
        <v>0</v>
      </c>
      <c r="AX90" s="33">
        <f t="shared" si="38"/>
        <v>0</v>
      </c>
      <c r="AY90" s="35"/>
      <c r="AZ90" s="35"/>
      <c r="BA90" s="35"/>
      <c r="BB90" s="35"/>
      <c r="BC90" s="35"/>
      <c r="BD90" s="35"/>
      <c r="BE90" s="34"/>
      <c r="BF90" s="34"/>
      <c r="BG90" s="33">
        <f t="shared" si="39"/>
        <v>0</v>
      </c>
      <c r="BH90" s="34"/>
      <c r="BI90" s="34"/>
      <c r="BJ90" s="33">
        <f t="shared" si="40"/>
        <v>0</v>
      </c>
      <c r="BK90" s="34"/>
      <c r="BL90" s="34"/>
      <c r="BM90" s="33">
        <f t="shared" si="41"/>
        <v>20</v>
      </c>
      <c r="BN90" s="34">
        <v>20</v>
      </c>
      <c r="BO90" s="34"/>
      <c r="BP90" s="34"/>
      <c r="BQ90" s="34"/>
      <c r="BR90" s="34"/>
      <c r="BS90" s="34"/>
      <c r="BT90" s="34"/>
      <c r="BU90" s="33">
        <f t="shared" si="42"/>
        <v>0</v>
      </c>
      <c r="BV90" s="34"/>
      <c r="BW90" s="34"/>
      <c r="BX90" s="33">
        <f t="shared" si="43"/>
        <v>0</v>
      </c>
      <c r="BY90" s="34"/>
      <c r="BZ90" s="34"/>
      <c r="CA90" s="33">
        <f t="shared" si="44"/>
        <v>0</v>
      </c>
      <c r="CB90" s="34"/>
      <c r="CC90" s="34"/>
      <c r="CD90" s="7">
        <f t="shared" si="45"/>
        <v>218</v>
      </c>
      <c r="CE90" s="8">
        <f t="shared" si="46"/>
        <v>218</v>
      </c>
      <c r="CF90" s="9">
        <f t="shared" si="47"/>
        <v>0</v>
      </c>
    </row>
    <row r="91" spans="1:84" ht="31.5" x14ac:dyDescent="0.2">
      <c r="A91" s="6" t="s">
        <v>150</v>
      </c>
      <c r="B91" s="33">
        <f t="shared" si="25"/>
        <v>0</v>
      </c>
      <c r="C91" s="34"/>
      <c r="D91" s="34"/>
      <c r="E91" s="34"/>
      <c r="F91" s="34"/>
      <c r="G91" s="33">
        <f t="shared" si="24"/>
        <v>0</v>
      </c>
      <c r="H91" s="34"/>
      <c r="I91" s="34"/>
      <c r="J91" s="34"/>
      <c r="K91" s="34"/>
      <c r="L91" s="33">
        <f t="shared" si="26"/>
        <v>2551</v>
      </c>
      <c r="M91" s="34"/>
      <c r="N91" s="34">
        <v>2551</v>
      </c>
      <c r="O91" s="34"/>
      <c r="P91" s="34"/>
      <c r="Q91" s="33">
        <f t="shared" si="27"/>
        <v>0</v>
      </c>
      <c r="R91" s="34"/>
      <c r="S91" s="34"/>
      <c r="T91" s="33">
        <f t="shared" si="28"/>
        <v>0</v>
      </c>
      <c r="U91" s="34"/>
      <c r="V91" s="34"/>
      <c r="W91" s="33">
        <f t="shared" si="29"/>
        <v>0</v>
      </c>
      <c r="X91" s="34"/>
      <c r="Y91" s="34"/>
      <c r="Z91" s="33">
        <f t="shared" si="30"/>
        <v>0</v>
      </c>
      <c r="AA91" s="34"/>
      <c r="AB91" s="34"/>
      <c r="AC91" s="33">
        <f t="shared" si="31"/>
        <v>0</v>
      </c>
      <c r="AD91" s="34"/>
      <c r="AE91" s="34"/>
      <c r="AF91" s="34"/>
      <c r="AG91" s="33">
        <f t="shared" si="32"/>
        <v>0</v>
      </c>
      <c r="AH91" s="34"/>
      <c r="AI91" s="34"/>
      <c r="AJ91" s="33">
        <f t="shared" si="33"/>
        <v>0</v>
      </c>
      <c r="AK91" s="34"/>
      <c r="AL91" s="34"/>
      <c r="AM91" s="33">
        <f t="shared" si="34"/>
        <v>0</v>
      </c>
      <c r="AN91" s="34"/>
      <c r="AO91" s="34"/>
      <c r="AP91" s="33">
        <f t="shared" si="35"/>
        <v>0</v>
      </c>
      <c r="AQ91" s="34"/>
      <c r="AR91" s="34"/>
      <c r="AS91" s="33">
        <f t="shared" si="36"/>
        <v>0</v>
      </c>
      <c r="AT91" s="34"/>
      <c r="AU91" s="34"/>
      <c r="AV91" s="33">
        <f t="shared" si="37"/>
        <v>0</v>
      </c>
      <c r="AW91" s="33">
        <f t="shared" si="38"/>
        <v>0</v>
      </c>
      <c r="AX91" s="33">
        <f t="shared" si="38"/>
        <v>0</v>
      </c>
      <c r="AY91" s="35"/>
      <c r="AZ91" s="35"/>
      <c r="BA91" s="35"/>
      <c r="BB91" s="35"/>
      <c r="BC91" s="35"/>
      <c r="BD91" s="35"/>
      <c r="BE91" s="34"/>
      <c r="BF91" s="34"/>
      <c r="BG91" s="33">
        <f t="shared" si="39"/>
        <v>0</v>
      </c>
      <c r="BH91" s="34"/>
      <c r="BI91" s="34"/>
      <c r="BJ91" s="33">
        <f t="shared" si="40"/>
        <v>0</v>
      </c>
      <c r="BK91" s="34"/>
      <c r="BL91" s="34"/>
      <c r="BM91" s="33">
        <f t="shared" si="41"/>
        <v>0</v>
      </c>
      <c r="BN91" s="34"/>
      <c r="BO91" s="34"/>
      <c r="BP91" s="34"/>
      <c r="BQ91" s="34"/>
      <c r="BR91" s="34"/>
      <c r="BS91" s="34"/>
      <c r="BT91" s="34"/>
      <c r="BU91" s="33">
        <f t="shared" si="42"/>
        <v>0</v>
      </c>
      <c r="BV91" s="34"/>
      <c r="BW91" s="34"/>
      <c r="BX91" s="33">
        <f t="shared" si="43"/>
        <v>0</v>
      </c>
      <c r="BY91" s="34"/>
      <c r="BZ91" s="34"/>
      <c r="CA91" s="33">
        <f t="shared" si="44"/>
        <v>0</v>
      </c>
      <c r="CB91" s="34"/>
      <c r="CC91" s="34"/>
      <c r="CD91" s="7">
        <f t="shared" si="45"/>
        <v>2551</v>
      </c>
      <c r="CE91" s="8">
        <f t="shared" si="46"/>
        <v>2551</v>
      </c>
      <c r="CF91" s="9">
        <f t="shared" si="47"/>
        <v>0</v>
      </c>
    </row>
    <row r="92" spans="1:84" ht="42.75" customHeight="1" x14ac:dyDescent="0.2">
      <c r="A92" s="6" t="s">
        <v>157</v>
      </c>
      <c r="B92" s="33">
        <f t="shared" si="25"/>
        <v>0</v>
      </c>
      <c r="C92" s="34"/>
      <c r="D92" s="34"/>
      <c r="E92" s="34"/>
      <c r="F92" s="34"/>
      <c r="G92" s="33">
        <f t="shared" si="24"/>
        <v>0</v>
      </c>
      <c r="H92" s="34"/>
      <c r="I92" s="34"/>
      <c r="J92" s="34"/>
      <c r="K92" s="34"/>
      <c r="L92" s="33">
        <f t="shared" si="26"/>
        <v>0</v>
      </c>
      <c r="M92" s="34"/>
      <c r="N92" s="34"/>
      <c r="O92" s="34"/>
      <c r="P92" s="34"/>
      <c r="Q92" s="33">
        <f t="shared" si="27"/>
        <v>0</v>
      </c>
      <c r="R92" s="34"/>
      <c r="S92" s="34"/>
      <c r="T92" s="33">
        <f t="shared" si="28"/>
        <v>0</v>
      </c>
      <c r="U92" s="34"/>
      <c r="V92" s="34"/>
      <c r="W92" s="33">
        <f t="shared" si="29"/>
        <v>0</v>
      </c>
      <c r="X92" s="34"/>
      <c r="Y92" s="34"/>
      <c r="Z92" s="33">
        <f t="shared" si="30"/>
        <v>0</v>
      </c>
      <c r="AA92" s="34"/>
      <c r="AB92" s="34"/>
      <c r="AC92" s="33">
        <f t="shared" si="31"/>
        <v>0</v>
      </c>
      <c r="AD92" s="34"/>
      <c r="AE92" s="34"/>
      <c r="AF92" s="34"/>
      <c r="AG92" s="33">
        <f t="shared" si="32"/>
        <v>0</v>
      </c>
      <c r="AH92" s="34"/>
      <c r="AI92" s="34"/>
      <c r="AJ92" s="33">
        <f t="shared" si="33"/>
        <v>0</v>
      </c>
      <c r="AK92" s="34"/>
      <c r="AL92" s="34"/>
      <c r="AM92" s="33">
        <f t="shared" si="34"/>
        <v>0</v>
      </c>
      <c r="AN92" s="34"/>
      <c r="AO92" s="34"/>
      <c r="AP92" s="33">
        <f t="shared" si="35"/>
        <v>0</v>
      </c>
      <c r="AQ92" s="34"/>
      <c r="AR92" s="34"/>
      <c r="AS92" s="33">
        <f t="shared" si="36"/>
        <v>0</v>
      </c>
      <c r="AT92" s="34"/>
      <c r="AU92" s="34"/>
      <c r="AV92" s="33">
        <f t="shared" si="37"/>
        <v>0</v>
      </c>
      <c r="AW92" s="33">
        <f t="shared" si="38"/>
        <v>0</v>
      </c>
      <c r="AX92" s="33">
        <f t="shared" si="38"/>
        <v>0</v>
      </c>
      <c r="AY92" s="35"/>
      <c r="AZ92" s="35"/>
      <c r="BA92" s="35"/>
      <c r="BB92" s="35"/>
      <c r="BC92" s="35"/>
      <c r="BD92" s="35"/>
      <c r="BE92" s="34"/>
      <c r="BF92" s="34"/>
      <c r="BG92" s="33">
        <f t="shared" si="39"/>
        <v>0</v>
      </c>
      <c r="BH92" s="34"/>
      <c r="BI92" s="34"/>
      <c r="BJ92" s="33">
        <f t="shared" si="40"/>
        <v>0</v>
      </c>
      <c r="BK92" s="34"/>
      <c r="BL92" s="34"/>
      <c r="BM92" s="33">
        <f t="shared" si="41"/>
        <v>0</v>
      </c>
      <c r="BN92" s="34"/>
      <c r="BO92" s="34"/>
      <c r="BP92" s="34"/>
      <c r="BQ92" s="34"/>
      <c r="BR92" s="34"/>
      <c r="BS92" s="34"/>
      <c r="BT92" s="34"/>
      <c r="BU92" s="33">
        <f t="shared" si="42"/>
        <v>0</v>
      </c>
      <c r="BV92" s="34"/>
      <c r="BW92" s="34"/>
      <c r="BX92" s="33">
        <f t="shared" si="43"/>
        <v>0</v>
      </c>
      <c r="BY92" s="34"/>
      <c r="BZ92" s="34"/>
      <c r="CA92" s="33">
        <f t="shared" si="44"/>
        <v>0</v>
      </c>
      <c r="CB92" s="34"/>
      <c r="CC92" s="34"/>
      <c r="CD92" s="7">
        <f t="shared" si="45"/>
        <v>0</v>
      </c>
      <c r="CE92" s="8">
        <f t="shared" si="46"/>
        <v>0</v>
      </c>
      <c r="CF92" s="9">
        <f t="shared" si="47"/>
        <v>0</v>
      </c>
    </row>
    <row r="93" spans="1:84" ht="42.75" customHeight="1" x14ac:dyDescent="0.2">
      <c r="A93" s="6" t="s">
        <v>152</v>
      </c>
      <c r="B93" s="33">
        <f t="shared" si="25"/>
        <v>0</v>
      </c>
      <c r="C93" s="34"/>
      <c r="D93" s="34"/>
      <c r="E93" s="34"/>
      <c r="F93" s="34"/>
      <c r="G93" s="33">
        <f t="shared" si="24"/>
        <v>0</v>
      </c>
      <c r="H93" s="34"/>
      <c r="I93" s="34"/>
      <c r="J93" s="34"/>
      <c r="K93" s="34"/>
      <c r="L93" s="33">
        <f t="shared" si="26"/>
        <v>0</v>
      </c>
      <c r="M93" s="34"/>
      <c r="N93" s="34"/>
      <c r="O93" s="34"/>
      <c r="P93" s="34"/>
      <c r="Q93" s="33">
        <f t="shared" si="27"/>
        <v>0</v>
      </c>
      <c r="R93" s="34"/>
      <c r="S93" s="34"/>
      <c r="T93" s="33">
        <f t="shared" si="28"/>
        <v>0</v>
      </c>
      <c r="U93" s="34"/>
      <c r="V93" s="34"/>
      <c r="W93" s="33">
        <f t="shared" si="29"/>
        <v>0</v>
      </c>
      <c r="X93" s="34"/>
      <c r="Y93" s="34"/>
      <c r="Z93" s="33">
        <f t="shared" si="30"/>
        <v>0</v>
      </c>
      <c r="AA93" s="34"/>
      <c r="AB93" s="34"/>
      <c r="AC93" s="33">
        <f t="shared" si="31"/>
        <v>0</v>
      </c>
      <c r="AD93" s="34"/>
      <c r="AE93" s="34"/>
      <c r="AF93" s="34"/>
      <c r="AG93" s="33">
        <f t="shared" si="32"/>
        <v>0</v>
      </c>
      <c r="AH93" s="34"/>
      <c r="AI93" s="34"/>
      <c r="AJ93" s="33">
        <f t="shared" si="33"/>
        <v>0</v>
      </c>
      <c r="AK93" s="34"/>
      <c r="AL93" s="34"/>
      <c r="AM93" s="33">
        <f t="shared" si="34"/>
        <v>0</v>
      </c>
      <c r="AN93" s="34"/>
      <c r="AO93" s="34"/>
      <c r="AP93" s="33">
        <f t="shared" si="35"/>
        <v>0</v>
      </c>
      <c r="AQ93" s="34"/>
      <c r="AR93" s="34"/>
      <c r="AS93" s="33">
        <f t="shared" si="36"/>
        <v>0</v>
      </c>
      <c r="AT93" s="34"/>
      <c r="AU93" s="34"/>
      <c r="AV93" s="33">
        <f t="shared" si="37"/>
        <v>0</v>
      </c>
      <c r="AW93" s="33">
        <f t="shared" si="38"/>
        <v>0</v>
      </c>
      <c r="AX93" s="33">
        <f t="shared" si="38"/>
        <v>0</v>
      </c>
      <c r="AY93" s="35"/>
      <c r="AZ93" s="35"/>
      <c r="BA93" s="35"/>
      <c r="BB93" s="35"/>
      <c r="BC93" s="35"/>
      <c r="BD93" s="35"/>
      <c r="BE93" s="34"/>
      <c r="BF93" s="34"/>
      <c r="BG93" s="33">
        <f t="shared" si="39"/>
        <v>0</v>
      </c>
      <c r="BH93" s="34"/>
      <c r="BI93" s="34"/>
      <c r="BJ93" s="33">
        <f t="shared" si="40"/>
        <v>0</v>
      </c>
      <c r="BK93" s="34"/>
      <c r="BL93" s="34"/>
      <c r="BM93" s="33">
        <f t="shared" si="41"/>
        <v>0</v>
      </c>
      <c r="BN93" s="34"/>
      <c r="BO93" s="34"/>
      <c r="BP93" s="34"/>
      <c r="BQ93" s="34"/>
      <c r="BR93" s="34"/>
      <c r="BS93" s="34"/>
      <c r="BT93" s="34"/>
      <c r="BU93" s="33">
        <f t="shared" si="42"/>
        <v>0</v>
      </c>
      <c r="BV93" s="34"/>
      <c r="BW93" s="34"/>
      <c r="BX93" s="33">
        <f t="shared" si="43"/>
        <v>1264</v>
      </c>
      <c r="BY93" s="34">
        <v>1264</v>
      </c>
      <c r="BZ93" s="34"/>
      <c r="CA93" s="33">
        <f t="shared" si="44"/>
        <v>0</v>
      </c>
      <c r="CB93" s="34"/>
      <c r="CC93" s="34"/>
      <c r="CD93" s="7">
        <f t="shared" si="45"/>
        <v>1264</v>
      </c>
      <c r="CE93" s="8">
        <f t="shared" si="46"/>
        <v>1264</v>
      </c>
      <c r="CF93" s="9">
        <f t="shared" si="47"/>
        <v>0</v>
      </c>
    </row>
    <row r="94" spans="1:84" ht="65.25" customHeight="1" x14ac:dyDescent="0.2">
      <c r="A94" s="12" t="s">
        <v>153</v>
      </c>
      <c r="B94" s="33">
        <f t="shared" si="25"/>
        <v>0</v>
      </c>
      <c r="C94" s="34"/>
      <c r="D94" s="34"/>
      <c r="E94" s="34"/>
      <c r="F94" s="34"/>
      <c r="G94" s="33">
        <f t="shared" si="24"/>
        <v>0</v>
      </c>
      <c r="H94" s="34"/>
      <c r="I94" s="34"/>
      <c r="J94" s="34"/>
      <c r="K94" s="34"/>
      <c r="L94" s="33">
        <f t="shared" si="26"/>
        <v>0</v>
      </c>
      <c r="M94" s="34"/>
      <c r="N94" s="34"/>
      <c r="O94" s="34"/>
      <c r="P94" s="34"/>
      <c r="Q94" s="33">
        <f t="shared" si="27"/>
        <v>0</v>
      </c>
      <c r="R94" s="34"/>
      <c r="S94" s="34"/>
      <c r="T94" s="33">
        <f t="shared" si="28"/>
        <v>0</v>
      </c>
      <c r="U94" s="34"/>
      <c r="V94" s="34"/>
      <c r="W94" s="33">
        <f t="shared" si="29"/>
        <v>0</v>
      </c>
      <c r="X94" s="34"/>
      <c r="Y94" s="34"/>
      <c r="Z94" s="33">
        <f t="shared" si="30"/>
        <v>0</v>
      </c>
      <c r="AA94" s="34"/>
      <c r="AB94" s="34"/>
      <c r="AC94" s="33">
        <f t="shared" si="31"/>
        <v>0</v>
      </c>
      <c r="AD94" s="34"/>
      <c r="AE94" s="34"/>
      <c r="AF94" s="34"/>
      <c r="AG94" s="33">
        <f t="shared" si="32"/>
        <v>0</v>
      </c>
      <c r="AH94" s="34"/>
      <c r="AI94" s="34"/>
      <c r="AJ94" s="33">
        <f t="shared" si="33"/>
        <v>0</v>
      </c>
      <c r="AK94" s="34"/>
      <c r="AL94" s="34"/>
      <c r="AM94" s="33">
        <f t="shared" si="34"/>
        <v>0</v>
      </c>
      <c r="AN94" s="34"/>
      <c r="AO94" s="34"/>
      <c r="AP94" s="33">
        <f t="shared" si="35"/>
        <v>0</v>
      </c>
      <c r="AQ94" s="34"/>
      <c r="AR94" s="34"/>
      <c r="AS94" s="33">
        <f t="shared" si="36"/>
        <v>0</v>
      </c>
      <c r="AT94" s="34"/>
      <c r="AU94" s="34"/>
      <c r="AV94" s="33">
        <f t="shared" si="37"/>
        <v>0</v>
      </c>
      <c r="AW94" s="33">
        <f t="shared" si="38"/>
        <v>0</v>
      </c>
      <c r="AX94" s="33">
        <f t="shared" si="38"/>
        <v>0</v>
      </c>
      <c r="AY94" s="35"/>
      <c r="AZ94" s="35"/>
      <c r="BA94" s="35"/>
      <c r="BB94" s="35"/>
      <c r="BC94" s="35"/>
      <c r="BD94" s="35"/>
      <c r="BE94" s="34"/>
      <c r="BF94" s="34"/>
      <c r="BG94" s="33">
        <f t="shared" si="39"/>
        <v>0</v>
      </c>
      <c r="BH94" s="34"/>
      <c r="BI94" s="34"/>
      <c r="BJ94" s="33">
        <f t="shared" si="40"/>
        <v>0</v>
      </c>
      <c r="BK94" s="34"/>
      <c r="BL94" s="34"/>
      <c r="BM94" s="33">
        <f t="shared" si="41"/>
        <v>0</v>
      </c>
      <c r="BN94" s="34"/>
      <c r="BO94" s="34"/>
      <c r="BP94" s="34"/>
      <c r="BQ94" s="34"/>
      <c r="BR94" s="34"/>
      <c r="BS94" s="34"/>
      <c r="BT94" s="34"/>
      <c r="BU94" s="33">
        <f t="shared" si="42"/>
        <v>0</v>
      </c>
      <c r="BV94" s="34"/>
      <c r="BW94" s="34"/>
      <c r="BX94" s="33">
        <f t="shared" si="43"/>
        <v>80</v>
      </c>
      <c r="BY94" s="34">
        <v>80</v>
      </c>
      <c r="BZ94" s="34"/>
      <c r="CA94" s="33">
        <f t="shared" si="44"/>
        <v>0</v>
      </c>
      <c r="CB94" s="34"/>
      <c r="CC94" s="34"/>
      <c r="CD94" s="7">
        <f t="shared" si="45"/>
        <v>80</v>
      </c>
      <c r="CE94" s="8">
        <f t="shared" si="46"/>
        <v>80</v>
      </c>
      <c r="CF94" s="9">
        <f>D94+F94+G94+V94+Y94+AB94+AF94+AI94+AL94+AO94+AR94+AU94+BF94+BI94+BL94+BO94+BS94+BW94+BZ94+CC94+BD94+BB94+AZ94+S94</f>
        <v>0</v>
      </c>
    </row>
    <row r="95" spans="1:84" ht="33" customHeight="1" x14ac:dyDescent="0.2">
      <c r="A95" s="6" t="s">
        <v>151</v>
      </c>
      <c r="B95" s="33">
        <f t="shared" si="25"/>
        <v>0</v>
      </c>
      <c r="C95" s="34"/>
      <c r="D95" s="34"/>
      <c r="E95" s="34"/>
      <c r="F95" s="34"/>
      <c r="G95" s="33">
        <f t="shared" si="24"/>
        <v>0</v>
      </c>
      <c r="H95" s="34"/>
      <c r="I95" s="34"/>
      <c r="J95" s="34"/>
      <c r="K95" s="34"/>
      <c r="L95" s="33">
        <f t="shared" si="26"/>
        <v>0</v>
      </c>
      <c r="M95" s="34"/>
      <c r="N95" s="34"/>
      <c r="O95" s="34"/>
      <c r="P95" s="34"/>
      <c r="Q95" s="33">
        <f t="shared" si="27"/>
        <v>0</v>
      </c>
      <c r="R95" s="34"/>
      <c r="S95" s="34"/>
      <c r="T95" s="33">
        <f t="shared" si="28"/>
        <v>0</v>
      </c>
      <c r="U95" s="34"/>
      <c r="V95" s="34"/>
      <c r="W95" s="33">
        <f t="shared" si="29"/>
        <v>0</v>
      </c>
      <c r="X95" s="34"/>
      <c r="Y95" s="34"/>
      <c r="Z95" s="33">
        <f t="shared" si="30"/>
        <v>0</v>
      </c>
      <c r="AA95" s="34"/>
      <c r="AB95" s="34"/>
      <c r="AC95" s="33">
        <f t="shared" si="31"/>
        <v>0</v>
      </c>
      <c r="AD95" s="34"/>
      <c r="AE95" s="34"/>
      <c r="AF95" s="34"/>
      <c r="AG95" s="33">
        <f t="shared" si="32"/>
        <v>0</v>
      </c>
      <c r="AH95" s="34"/>
      <c r="AI95" s="34"/>
      <c r="AJ95" s="33">
        <f t="shared" si="33"/>
        <v>0</v>
      </c>
      <c r="AK95" s="34"/>
      <c r="AL95" s="34"/>
      <c r="AM95" s="33">
        <f t="shared" si="34"/>
        <v>0</v>
      </c>
      <c r="AN95" s="34"/>
      <c r="AO95" s="34"/>
      <c r="AP95" s="33">
        <f t="shared" si="35"/>
        <v>0</v>
      </c>
      <c r="AQ95" s="34"/>
      <c r="AR95" s="34"/>
      <c r="AS95" s="33">
        <f t="shared" si="36"/>
        <v>0</v>
      </c>
      <c r="AT95" s="34"/>
      <c r="AU95" s="34"/>
      <c r="AV95" s="33">
        <f t="shared" si="37"/>
        <v>0</v>
      </c>
      <c r="AW95" s="33">
        <f t="shared" si="38"/>
        <v>0</v>
      </c>
      <c r="AX95" s="33">
        <f t="shared" si="38"/>
        <v>0</v>
      </c>
      <c r="AY95" s="35"/>
      <c r="AZ95" s="35"/>
      <c r="BA95" s="35"/>
      <c r="BB95" s="35"/>
      <c r="BC95" s="35"/>
      <c r="BD95" s="35"/>
      <c r="BE95" s="34"/>
      <c r="BF95" s="34"/>
      <c r="BG95" s="33">
        <f t="shared" si="39"/>
        <v>0</v>
      </c>
      <c r="BH95" s="34"/>
      <c r="BI95" s="34"/>
      <c r="BJ95" s="33">
        <f t="shared" si="40"/>
        <v>0</v>
      </c>
      <c r="BK95" s="34"/>
      <c r="BL95" s="34"/>
      <c r="BM95" s="33">
        <f t="shared" si="41"/>
        <v>0</v>
      </c>
      <c r="BN95" s="34"/>
      <c r="BO95" s="34"/>
      <c r="BP95" s="34"/>
      <c r="BQ95" s="34"/>
      <c r="BR95" s="34">
        <f>310-72</f>
        <v>238</v>
      </c>
      <c r="BS95" s="34"/>
      <c r="BT95" s="34"/>
      <c r="BU95" s="33">
        <f t="shared" si="42"/>
        <v>0</v>
      </c>
      <c r="BV95" s="34"/>
      <c r="BW95" s="34"/>
      <c r="BX95" s="33">
        <f t="shared" si="43"/>
        <v>0</v>
      </c>
      <c r="BY95" s="34"/>
      <c r="BZ95" s="34"/>
      <c r="CA95" s="33">
        <f t="shared" si="44"/>
        <v>0</v>
      </c>
      <c r="CB95" s="34"/>
      <c r="CC95" s="34"/>
      <c r="CD95" s="7">
        <f t="shared" si="45"/>
        <v>238</v>
      </c>
      <c r="CE95" s="8">
        <f t="shared" si="46"/>
        <v>238</v>
      </c>
      <c r="CF95" s="9">
        <f t="shared" si="47"/>
        <v>0</v>
      </c>
    </row>
    <row r="96" spans="1:84" ht="39" customHeight="1" x14ac:dyDescent="0.2">
      <c r="A96" s="13" t="s">
        <v>154</v>
      </c>
      <c r="B96" s="33">
        <f t="shared" si="25"/>
        <v>865</v>
      </c>
      <c r="C96" s="33">
        <f>SUM(C10:C95)</f>
        <v>422</v>
      </c>
      <c r="D96" s="33">
        <f t="shared" ref="D96:F96" si="48">SUM(D10:D95)</f>
        <v>236</v>
      </c>
      <c r="E96" s="33">
        <f t="shared" si="48"/>
        <v>172</v>
      </c>
      <c r="F96" s="33">
        <f t="shared" si="48"/>
        <v>35</v>
      </c>
      <c r="G96" s="33">
        <f t="shared" ref="G96" si="49">SUM(H96:K96)</f>
        <v>7561</v>
      </c>
      <c r="H96" s="33">
        <f t="shared" ref="H96:K96" si="50">SUM(H10:H95)</f>
        <v>391</v>
      </c>
      <c r="I96" s="33">
        <f t="shared" si="50"/>
        <v>290</v>
      </c>
      <c r="J96" s="33">
        <f t="shared" si="50"/>
        <v>234</v>
      </c>
      <c r="K96" s="33">
        <f t="shared" si="50"/>
        <v>6646</v>
      </c>
      <c r="L96" s="33">
        <f t="shared" si="26"/>
        <v>61532</v>
      </c>
      <c r="M96" s="33">
        <f t="shared" ref="M96:P96" si="51">SUM(M10:M95)</f>
        <v>1497</v>
      </c>
      <c r="N96" s="33">
        <f t="shared" si="51"/>
        <v>10160</v>
      </c>
      <c r="O96" s="33">
        <f t="shared" si="51"/>
        <v>408</v>
      </c>
      <c r="P96" s="33">
        <f t="shared" si="51"/>
        <v>49467</v>
      </c>
      <c r="Q96" s="33">
        <f t="shared" si="27"/>
        <v>0</v>
      </c>
      <c r="R96" s="33">
        <f t="shared" ref="R96:S96" si="52">SUM(R10:R95)</f>
        <v>0</v>
      </c>
      <c r="S96" s="33">
        <f t="shared" si="52"/>
        <v>0</v>
      </c>
      <c r="T96" s="33">
        <f t="shared" si="28"/>
        <v>1237</v>
      </c>
      <c r="U96" s="33">
        <f t="shared" ref="U96:V96" si="53">SUM(U10:U95)</f>
        <v>1079</v>
      </c>
      <c r="V96" s="33">
        <f t="shared" si="53"/>
        <v>158</v>
      </c>
      <c r="W96" s="33">
        <f t="shared" si="29"/>
        <v>0</v>
      </c>
      <c r="X96" s="33">
        <f t="shared" ref="X96:Y96" si="54">SUM(X10:X95)</f>
        <v>0</v>
      </c>
      <c r="Y96" s="33">
        <f t="shared" si="54"/>
        <v>0</v>
      </c>
      <c r="Z96" s="33">
        <f t="shared" si="30"/>
        <v>13362</v>
      </c>
      <c r="AA96" s="33">
        <f t="shared" ref="AA96:AB96" si="55">SUM(AA10:AA95)</f>
        <v>8944</v>
      </c>
      <c r="AB96" s="33">
        <f t="shared" si="55"/>
        <v>4418</v>
      </c>
      <c r="AC96" s="33">
        <f t="shared" si="31"/>
        <v>2991</v>
      </c>
      <c r="AD96" s="33">
        <f t="shared" ref="AD96:AF96" si="56">SUM(AD10:AD95)</f>
        <v>2991</v>
      </c>
      <c r="AE96" s="33">
        <f t="shared" si="56"/>
        <v>2871</v>
      </c>
      <c r="AF96" s="33">
        <f t="shared" si="56"/>
        <v>0</v>
      </c>
      <c r="AG96" s="33">
        <f t="shared" si="32"/>
        <v>795</v>
      </c>
      <c r="AH96" s="33">
        <f t="shared" ref="AH96:AI96" si="57">SUM(AH10:AH95)</f>
        <v>682</v>
      </c>
      <c r="AI96" s="33">
        <f t="shared" si="57"/>
        <v>113</v>
      </c>
      <c r="AJ96" s="33">
        <f t="shared" si="33"/>
        <v>0</v>
      </c>
      <c r="AK96" s="33">
        <f t="shared" ref="AK96:AL96" si="58">SUM(AK10:AK95)</f>
        <v>0</v>
      </c>
      <c r="AL96" s="33">
        <f t="shared" si="58"/>
        <v>0</v>
      </c>
      <c r="AM96" s="33">
        <f t="shared" si="34"/>
        <v>0</v>
      </c>
      <c r="AN96" s="33">
        <f t="shared" ref="AN96:AO96" si="59">SUM(AN10:AN95)</f>
        <v>0</v>
      </c>
      <c r="AO96" s="33">
        <f t="shared" si="59"/>
        <v>0</v>
      </c>
      <c r="AP96" s="33">
        <f t="shared" si="35"/>
        <v>5192</v>
      </c>
      <c r="AQ96" s="33">
        <f t="shared" ref="AQ96:AR96" si="60">SUM(AQ10:AQ95)</f>
        <v>5192</v>
      </c>
      <c r="AR96" s="33">
        <f t="shared" si="60"/>
        <v>0</v>
      </c>
      <c r="AS96" s="33">
        <f t="shared" si="36"/>
        <v>0</v>
      </c>
      <c r="AT96" s="33">
        <f t="shared" ref="AT96:BF96" si="61">SUM(AT10:AT95)</f>
        <v>0</v>
      </c>
      <c r="AU96" s="33">
        <f t="shared" si="61"/>
        <v>0</v>
      </c>
      <c r="AV96" s="33">
        <f t="shared" si="61"/>
        <v>32060</v>
      </c>
      <c r="AW96" s="33">
        <f t="shared" si="61"/>
        <v>32060</v>
      </c>
      <c r="AX96" s="33">
        <f t="shared" si="61"/>
        <v>0</v>
      </c>
      <c r="AY96" s="33">
        <f t="shared" si="61"/>
        <v>714</v>
      </c>
      <c r="AZ96" s="33">
        <f t="shared" si="61"/>
        <v>0</v>
      </c>
      <c r="BA96" s="33">
        <f t="shared" si="61"/>
        <v>2151</v>
      </c>
      <c r="BB96" s="33">
        <f t="shared" si="61"/>
        <v>0</v>
      </c>
      <c r="BC96" s="33">
        <f t="shared" si="61"/>
        <v>1171</v>
      </c>
      <c r="BD96" s="33">
        <f t="shared" si="61"/>
        <v>0</v>
      </c>
      <c r="BE96" s="33">
        <f t="shared" si="61"/>
        <v>28024</v>
      </c>
      <c r="BF96" s="33">
        <f t="shared" si="61"/>
        <v>0</v>
      </c>
      <c r="BG96" s="33">
        <f t="shared" si="39"/>
        <v>761</v>
      </c>
      <c r="BH96" s="33">
        <f t="shared" ref="BH96:BI96" si="62">SUM(BH10:BH95)</f>
        <v>755</v>
      </c>
      <c r="BI96" s="33">
        <f t="shared" si="62"/>
        <v>6</v>
      </c>
      <c r="BJ96" s="33">
        <f t="shared" si="40"/>
        <v>0</v>
      </c>
      <c r="BK96" s="33">
        <f t="shared" ref="BK96:BL96" si="63">SUM(BK10:BK95)</f>
        <v>0</v>
      </c>
      <c r="BL96" s="33">
        <f t="shared" si="63"/>
        <v>0</v>
      </c>
      <c r="BM96" s="33">
        <f t="shared" si="41"/>
        <v>17350</v>
      </c>
      <c r="BN96" s="33">
        <f t="shared" ref="BN96:BT96" si="64">SUM(BN10:BN95)</f>
        <v>6959</v>
      </c>
      <c r="BO96" s="33">
        <f t="shared" si="64"/>
        <v>66</v>
      </c>
      <c r="BP96" s="33">
        <f t="shared" si="64"/>
        <v>8832</v>
      </c>
      <c r="BQ96" s="33">
        <f t="shared" si="64"/>
        <v>1493</v>
      </c>
      <c r="BR96" s="33">
        <f t="shared" si="64"/>
        <v>1576</v>
      </c>
      <c r="BS96" s="33">
        <f t="shared" si="64"/>
        <v>0</v>
      </c>
      <c r="BT96" s="33">
        <f t="shared" si="64"/>
        <v>0</v>
      </c>
      <c r="BU96" s="33">
        <f t="shared" si="42"/>
        <v>1276</v>
      </c>
      <c r="BV96" s="33">
        <f t="shared" ref="BV96:BW96" si="65">SUM(BV10:BV95)</f>
        <v>1276</v>
      </c>
      <c r="BW96" s="33">
        <f t="shared" si="65"/>
        <v>0</v>
      </c>
      <c r="BX96" s="33">
        <f t="shared" si="43"/>
        <v>6177</v>
      </c>
      <c r="BY96" s="33">
        <f t="shared" ref="BY96:BZ96" si="66">SUM(BY10:BY95)</f>
        <v>5941</v>
      </c>
      <c r="BZ96" s="33">
        <f t="shared" si="66"/>
        <v>236</v>
      </c>
      <c r="CA96" s="33">
        <f t="shared" si="44"/>
        <v>1812</v>
      </c>
      <c r="CB96" s="33">
        <f t="shared" ref="CB96:CC96" si="67">SUM(CB10:CB95)</f>
        <v>1564</v>
      </c>
      <c r="CC96" s="33">
        <f t="shared" si="67"/>
        <v>248</v>
      </c>
      <c r="CD96" s="7">
        <f t="shared" si="45"/>
        <v>154547</v>
      </c>
      <c r="CE96" s="8">
        <f t="shared" si="46"/>
        <v>141470</v>
      </c>
      <c r="CF96" s="9">
        <f>D96+F96+G96+V96+Y96+AB96+AF96+AI96+AL96+AO96+AR96+AU96+BF96+BI96+BL96+BO96+BS96+BW96+BZ96+CC96+BD96+BB96+AZ96+S96</f>
        <v>13077</v>
      </c>
    </row>
  </sheetData>
  <autoFilter ref="A9:CF96"/>
  <mergeCells count="80">
    <mergeCell ref="BV6:BW7"/>
    <mergeCell ref="AS6:AS8"/>
    <mergeCell ref="AT6:AU7"/>
    <mergeCell ref="AV6:AV8"/>
    <mergeCell ref="AW6:AX7"/>
    <mergeCell ref="AY6:AZ7"/>
    <mergeCell ref="BA6:BB7"/>
    <mergeCell ref="BJ6:BJ8"/>
    <mergeCell ref="BK6:BL7"/>
    <mergeCell ref="BM6:BM8"/>
    <mergeCell ref="BN6:BQ7"/>
    <mergeCell ref="BU6:BU8"/>
    <mergeCell ref="W6:W8"/>
    <mergeCell ref="AQ6:AR7"/>
    <mergeCell ref="Z6:Z8"/>
    <mergeCell ref="AA6:AB7"/>
    <mergeCell ref="AC6:AC8"/>
    <mergeCell ref="AD6:AF6"/>
    <mergeCell ref="AG6:AG8"/>
    <mergeCell ref="AH6:AI7"/>
    <mergeCell ref="AJ6:AJ8"/>
    <mergeCell ref="AK6:AL7"/>
    <mergeCell ref="AM6:AM8"/>
    <mergeCell ref="AN6:AO7"/>
    <mergeCell ref="AP6:AP8"/>
    <mergeCell ref="AD7:AE7"/>
    <mergeCell ref="AF7:AF8"/>
    <mergeCell ref="M6:P7"/>
    <mergeCell ref="Q6:Q8"/>
    <mergeCell ref="R6:S7"/>
    <mergeCell ref="T6:T8"/>
    <mergeCell ref="U6:V7"/>
    <mergeCell ref="BG5:BI5"/>
    <mergeCell ref="BJ5:BL5"/>
    <mergeCell ref="BM5:BQ5"/>
    <mergeCell ref="BR5:BR8"/>
    <mergeCell ref="CE5:CF5"/>
    <mergeCell ref="BX6:BX8"/>
    <mergeCell ref="BY6:BZ7"/>
    <mergeCell ref="CA6:CA8"/>
    <mergeCell ref="CB6:CC7"/>
    <mergeCell ref="BT5:BT8"/>
    <mergeCell ref="BU5:BW5"/>
    <mergeCell ref="BX5:BZ5"/>
    <mergeCell ref="CA5:CC5"/>
    <mergeCell ref="CD5:CD8"/>
    <mergeCell ref="CE6:CE8"/>
    <mergeCell ref="CF6:CF8"/>
    <mergeCell ref="CD4:CF4"/>
    <mergeCell ref="B5:F5"/>
    <mergeCell ref="G5:K5"/>
    <mergeCell ref="L5:P5"/>
    <mergeCell ref="Q5:S5"/>
    <mergeCell ref="T5:V5"/>
    <mergeCell ref="W5:Y5"/>
    <mergeCell ref="Z5:AB5"/>
    <mergeCell ref="AC5:AF5"/>
    <mergeCell ref="AG5:AI5"/>
    <mergeCell ref="AY4:BV4"/>
    <mergeCell ref="BS5:BS8"/>
    <mergeCell ref="BC6:BD7"/>
    <mergeCell ref="BE6:BF7"/>
    <mergeCell ref="BG6:BG8"/>
    <mergeCell ref="BH6:BI7"/>
    <mergeCell ref="B1:W1"/>
    <mergeCell ref="B2:W2"/>
    <mergeCell ref="A4:A8"/>
    <mergeCell ref="B4:Y4"/>
    <mergeCell ref="Z4:AX4"/>
    <mergeCell ref="AJ5:AL5"/>
    <mergeCell ref="AM5:AO5"/>
    <mergeCell ref="AP5:AR5"/>
    <mergeCell ref="AS5:AU5"/>
    <mergeCell ref="AV5:BF5"/>
    <mergeCell ref="X6:Y7"/>
    <mergeCell ref="B6:B8"/>
    <mergeCell ref="C6:F7"/>
    <mergeCell ref="G6:G8"/>
    <mergeCell ref="H6:K7"/>
    <mergeCell ref="L6:L8"/>
  </mergeCells>
  <pageMargins left="7.874015748031496E-2" right="0.15748031496062992" top="0.15748031496062992" bottom="0.15748031496062992" header="0.31496062992125984" footer="3.937007874015748E-2"/>
  <pageSetup paperSize="9" scale="59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96"/>
  <sheetViews>
    <sheetView showZeros="0" zoomScale="82" zoomScaleNormal="82" workbookViewId="0">
      <pane xSplit="1" ySplit="9" topLeftCell="B88" activePane="bottomRight" state="frozenSplit"/>
      <selection pane="topRight" activeCell="D1" sqref="D1"/>
      <selection pane="bottomLeft" activeCell="A6" sqref="A6"/>
      <selection pane="bottomRight" activeCell="CK8" sqref="CK8"/>
    </sheetView>
  </sheetViews>
  <sheetFormatPr defaultRowHeight="12.75" x14ac:dyDescent="0.2"/>
  <cols>
    <col min="1" max="1" width="56.28515625" style="30" customWidth="1"/>
    <col min="2" max="2" width="9.140625" style="30" customWidth="1"/>
    <col min="3" max="3" width="8.140625" style="30" customWidth="1"/>
    <col min="4" max="6" width="9.140625" style="30" customWidth="1"/>
    <col min="7" max="7" width="8.140625" style="30" customWidth="1"/>
    <col min="8" max="8" width="8.42578125" style="30" customWidth="1"/>
    <col min="9" max="11" width="9.140625" style="30" customWidth="1"/>
    <col min="12" max="12" width="8.42578125" style="30" customWidth="1"/>
    <col min="13" max="14" width="9.140625" style="30" customWidth="1"/>
    <col min="15" max="15" width="7.5703125" style="30" customWidth="1"/>
    <col min="16" max="16" width="9.140625" style="30" customWidth="1"/>
    <col min="17" max="17" width="6.85546875" style="30" customWidth="1"/>
    <col min="18" max="18" width="9.140625" style="30" customWidth="1"/>
    <col min="19" max="19" width="7.85546875" style="30" customWidth="1"/>
    <col min="20" max="20" width="7.7109375" style="30" customWidth="1"/>
    <col min="21" max="22" width="9.140625" style="30" customWidth="1"/>
    <col min="23" max="23" width="7.7109375" style="30" customWidth="1"/>
    <col min="24" max="24" width="8.140625" style="30" customWidth="1"/>
    <col min="25" max="30" width="9.140625" style="30" customWidth="1"/>
    <col min="31" max="31" width="11.5703125" style="30" customWidth="1"/>
    <col min="32" max="36" width="9.140625" style="30" customWidth="1"/>
    <col min="37" max="37" width="11" style="30" customWidth="1"/>
    <col min="38" max="42" width="9.140625" style="30" customWidth="1"/>
    <col min="43" max="43" width="10.85546875" style="30" customWidth="1"/>
    <col min="44" max="44" width="9.140625" style="30" customWidth="1"/>
    <col min="45" max="45" width="11.7109375" style="30" customWidth="1"/>
    <col min="46" max="46" width="10.5703125" style="30" customWidth="1"/>
    <col min="47" max="47" width="11.28515625" style="30" customWidth="1"/>
    <col min="48" max="55" width="9.140625" style="30" customWidth="1"/>
    <col min="56" max="56" width="7" style="30" customWidth="1"/>
    <col min="57" max="57" width="9.140625" style="30" customWidth="1"/>
    <col min="58" max="58" width="7.28515625" style="30" customWidth="1"/>
    <col min="59" max="59" width="8.28515625" style="30" customWidth="1"/>
    <col min="60" max="61" width="9.140625" style="30" customWidth="1"/>
    <col min="62" max="62" width="8.28515625" style="30" customWidth="1"/>
    <col min="63" max="63" width="9.140625" style="30" customWidth="1"/>
    <col min="64" max="64" width="7.28515625" style="30" customWidth="1"/>
    <col min="65" max="68" width="9.140625" style="30" customWidth="1"/>
    <col min="69" max="69" width="10.7109375" style="30" customWidth="1"/>
    <col min="70" max="71" width="9.140625" style="30" customWidth="1"/>
    <col min="72" max="72" width="7.28515625" style="30" customWidth="1"/>
    <col min="73" max="73" width="7.42578125" style="30" customWidth="1"/>
    <col min="74" max="74" width="9.140625" style="30" customWidth="1"/>
    <col min="75" max="75" width="9.28515625" style="30" customWidth="1"/>
    <col min="76" max="78" width="9.140625" style="30" customWidth="1"/>
    <col min="79" max="79" width="8.5703125" style="30" customWidth="1"/>
    <col min="80" max="81" width="9.140625" style="30" customWidth="1"/>
    <col min="82" max="82" width="12.7109375" style="30" customWidth="1"/>
    <col min="83" max="83" width="9.42578125" style="30" customWidth="1"/>
    <col min="84" max="84" width="9.85546875" style="30" customWidth="1"/>
    <col min="85" max="16384" width="9.140625" style="30"/>
  </cols>
  <sheetData>
    <row r="1" spans="1:84" ht="38.25" customHeight="1" x14ac:dyDescent="0.2">
      <c r="B1" s="90" t="s">
        <v>155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84" ht="26.25" customHeight="1" x14ac:dyDescent="0.2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84" ht="26.25" customHeight="1" x14ac:dyDescent="0.2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</row>
    <row r="4" spans="1:84" ht="15.75" customHeight="1" x14ac:dyDescent="0.2">
      <c r="A4" s="92" t="s">
        <v>0</v>
      </c>
      <c r="B4" s="86" t="s">
        <v>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95"/>
      <c r="Z4" s="86" t="s">
        <v>1</v>
      </c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95"/>
      <c r="AY4" s="86" t="s">
        <v>1</v>
      </c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1"/>
      <c r="BX4" s="1"/>
      <c r="BY4" s="1"/>
      <c r="BZ4" s="1"/>
      <c r="CA4" s="1"/>
      <c r="CB4" s="1"/>
      <c r="CC4" s="2"/>
      <c r="CD4" s="87" t="s">
        <v>2</v>
      </c>
      <c r="CE4" s="69"/>
      <c r="CF4" s="83"/>
    </row>
    <row r="5" spans="1:84" ht="46.5" customHeight="1" x14ac:dyDescent="0.2">
      <c r="A5" s="93"/>
      <c r="B5" s="69" t="s">
        <v>3</v>
      </c>
      <c r="C5" s="69"/>
      <c r="D5" s="69"/>
      <c r="E5" s="69"/>
      <c r="F5" s="88"/>
      <c r="G5" s="69" t="s">
        <v>4</v>
      </c>
      <c r="H5" s="69"/>
      <c r="I5" s="69"/>
      <c r="J5" s="69"/>
      <c r="K5" s="69"/>
      <c r="L5" s="69" t="s">
        <v>5</v>
      </c>
      <c r="M5" s="69"/>
      <c r="N5" s="69"/>
      <c r="O5" s="69"/>
      <c r="P5" s="69"/>
      <c r="Q5" s="69" t="s">
        <v>6</v>
      </c>
      <c r="R5" s="69"/>
      <c r="S5" s="69"/>
      <c r="T5" s="69" t="s">
        <v>7</v>
      </c>
      <c r="U5" s="69"/>
      <c r="V5" s="69"/>
      <c r="W5" s="69" t="s">
        <v>8</v>
      </c>
      <c r="X5" s="69"/>
      <c r="Y5" s="69"/>
      <c r="Z5" s="69" t="s">
        <v>9</v>
      </c>
      <c r="AA5" s="69"/>
      <c r="AB5" s="69"/>
      <c r="AC5" s="69" t="s">
        <v>161</v>
      </c>
      <c r="AD5" s="69"/>
      <c r="AE5" s="69"/>
      <c r="AF5" s="69"/>
      <c r="AG5" s="69" t="s">
        <v>10</v>
      </c>
      <c r="AH5" s="69"/>
      <c r="AI5" s="69"/>
      <c r="AJ5" s="69" t="s">
        <v>11</v>
      </c>
      <c r="AK5" s="69"/>
      <c r="AL5" s="69"/>
      <c r="AM5" s="69" t="s">
        <v>12</v>
      </c>
      <c r="AN5" s="69"/>
      <c r="AO5" s="69"/>
      <c r="AP5" s="69" t="s">
        <v>13</v>
      </c>
      <c r="AQ5" s="69"/>
      <c r="AR5" s="69"/>
      <c r="AS5" s="69" t="s">
        <v>14</v>
      </c>
      <c r="AT5" s="69"/>
      <c r="AU5" s="69"/>
      <c r="AV5" s="69" t="s">
        <v>15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 t="s">
        <v>16</v>
      </c>
      <c r="BH5" s="69"/>
      <c r="BI5" s="69"/>
      <c r="BJ5" s="69" t="s">
        <v>17</v>
      </c>
      <c r="BK5" s="69"/>
      <c r="BL5" s="69"/>
      <c r="BM5" s="69" t="s">
        <v>18</v>
      </c>
      <c r="BN5" s="69"/>
      <c r="BO5" s="69"/>
      <c r="BP5" s="69"/>
      <c r="BQ5" s="69"/>
      <c r="BR5" s="69" t="s">
        <v>19</v>
      </c>
      <c r="BS5" s="69" t="s">
        <v>20</v>
      </c>
      <c r="BT5" s="69" t="s">
        <v>21</v>
      </c>
      <c r="BU5" s="69" t="s">
        <v>22</v>
      </c>
      <c r="BV5" s="69"/>
      <c r="BW5" s="69"/>
      <c r="BX5" s="69" t="s">
        <v>23</v>
      </c>
      <c r="BY5" s="69"/>
      <c r="BZ5" s="69"/>
      <c r="CA5" s="69" t="s">
        <v>24</v>
      </c>
      <c r="CB5" s="69"/>
      <c r="CC5" s="86"/>
      <c r="CD5" s="87" t="s">
        <v>25</v>
      </c>
      <c r="CE5" s="69" t="s">
        <v>26</v>
      </c>
      <c r="CF5" s="83"/>
    </row>
    <row r="6" spans="1:84" ht="15.75" customHeight="1" x14ac:dyDescent="0.2">
      <c r="A6" s="93"/>
      <c r="B6" s="69" t="s">
        <v>27</v>
      </c>
      <c r="C6" s="65" t="s">
        <v>28</v>
      </c>
      <c r="D6" s="70"/>
      <c r="E6" s="70"/>
      <c r="F6" s="66"/>
      <c r="G6" s="69" t="s">
        <v>27</v>
      </c>
      <c r="H6" s="72" t="s">
        <v>28</v>
      </c>
      <c r="I6" s="81"/>
      <c r="J6" s="81"/>
      <c r="K6" s="73"/>
      <c r="L6" s="69" t="s">
        <v>25</v>
      </c>
      <c r="M6" s="72" t="s">
        <v>28</v>
      </c>
      <c r="N6" s="81"/>
      <c r="O6" s="81"/>
      <c r="P6" s="73"/>
      <c r="Q6" s="69" t="s">
        <v>25</v>
      </c>
      <c r="R6" s="72" t="s">
        <v>28</v>
      </c>
      <c r="S6" s="73"/>
      <c r="T6" s="69" t="s">
        <v>25</v>
      </c>
      <c r="U6" s="72" t="s">
        <v>28</v>
      </c>
      <c r="V6" s="73"/>
      <c r="W6" s="69" t="s">
        <v>25</v>
      </c>
      <c r="X6" s="72" t="s">
        <v>28</v>
      </c>
      <c r="Y6" s="73"/>
      <c r="Z6" s="69" t="s">
        <v>25</v>
      </c>
      <c r="AA6" s="72" t="s">
        <v>28</v>
      </c>
      <c r="AB6" s="73"/>
      <c r="AC6" s="69" t="s">
        <v>25</v>
      </c>
      <c r="AD6" s="76" t="s">
        <v>28</v>
      </c>
      <c r="AE6" s="76"/>
      <c r="AF6" s="76"/>
      <c r="AG6" s="69" t="s">
        <v>25</v>
      </c>
      <c r="AH6" s="65" t="s">
        <v>28</v>
      </c>
      <c r="AI6" s="66"/>
      <c r="AJ6" s="69" t="s">
        <v>25</v>
      </c>
      <c r="AK6" s="65" t="s">
        <v>28</v>
      </c>
      <c r="AL6" s="66"/>
      <c r="AM6" s="69" t="s">
        <v>25</v>
      </c>
      <c r="AN6" s="65" t="s">
        <v>28</v>
      </c>
      <c r="AO6" s="66"/>
      <c r="AP6" s="69" t="s">
        <v>25</v>
      </c>
      <c r="AQ6" s="65" t="s">
        <v>28</v>
      </c>
      <c r="AR6" s="66"/>
      <c r="AS6" s="69" t="s">
        <v>25</v>
      </c>
      <c r="AT6" s="65" t="s">
        <v>28</v>
      </c>
      <c r="AU6" s="66"/>
      <c r="AV6" s="69" t="s">
        <v>25</v>
      </c>
      <c r="AW6" s="65" t="s">
        <v>28</v>
      </c>
      <c r="AX6" s="66"/>
      <c r="AY6" s="65" t="s">
        <v>29</v>
      </c>
      <c r="AZ6" s="66"/>
      <c r="BA6" s="65" t="s">
        <v>30</v>
      </c>
      <c r="BB6" s="66"/>
      <c r="BC6" s="65" t="s">
        <v>162</v>
      </c>
      <c r="BD6" s="66"/>
      <c r="BE6" s="65" t="s">
        <v>31</v>
      </c>
      <c r="BF6" s="66"/>
      <c r="BG6" s="69" t="s">
        <v>25</v>
      </c>
      <c r="BH6" s="65" t="s">
        <v>28</v>
      </c>
      <c r="BI6" s="66"/>
      <c r="BJ6" s="69" t="s">
        <v>25</v>
      </c>
      <c r="BK6" s="65" t="s">
        <v>28</v>
      </c>
      <c r="BL6" s="66"/>
      <c r="BM6" s="69" t="s">
        <v>25</v>
      </c>
      <c r="BN6" s="65" t="s">
        <v>28</v>
      </c>
      <c r="BO6" s="70"/>
      <c r="BP6" s="70"/>
      <c r="BQ6" s="66"/>
      <c r="BR6" s="69"/>
      <c r="BS6" s="69"/>
      <c r="BT6" s="69"/>
      <c r="BU6" s="69" t="s">
        <v>25</v>
      </c>
      <c r="BV6" s="65" t="s">
        <v>28</v>
      </c>
      <c r="BW6" s="66"/>
      <c r="BX6" s="69" t="s">
        <v>25</v>
      </c>
      <c r="BY6" s="65" t="s">
        <v>28</v>
      </c>
      <c r="BZ6" s="66"/>
      <c r="CA6" s="69" t="s">
        <v>25</v>
      </c>
      <c r="CB6" s="65" t="s">
        <v>28</v>
      </c>
      <c r="CC6" s="84"/>
      <c r="CD6" s="87"/>
      <c r="CE6" s="69" t="s">
        <v>32</v>
      </c>
      <c r="CF6" s="83" t="s">
        <v>33</v>
      </c>
    </row>
    <row r="7" spans="1:84" ht="34.5" customHeight="1" x14ac:dyDescent="0.2">
      <c r="A7" s="93"/>
      <c r="B7" s="69"/>
      <c r="C7" s="67"/>
      <c r="D7" s="71"/>
      <c r="E7" s="71"/>
      <c r="F7" s="68"/>
      <c r="G7" s="69"/>
      <c r="H7" s="74"/>
      <c r="I7" s="82"/>
      <c r="J7" s="82"/>
      <c r="K7" s="75"/>
      <c r="L7" s="69"/>
      <c r="M7" s="74"/>
      <c r="N7" s="82"/>
      <c r="O7" s="82"/>
      <c r="P7" s="75"/>
      <c r="Q7" s="69"/>
      <c r="R7" s="74"/>
      <c r="S7" s="75"/>
      <c r="T7" s="69"/>
      <c r="U7" s="74"/>
      <c r="V7" s="75"/>
      <c r="W7" s="69"/>
      <c r="X7" s="74"/>
      <c r="Y7" s="75"/>
      <c r="Z7" s="69"/>
      <c r="AA7" s="74"/>
      <c r="AB7" s="75"/>
      <c r="AC7" s="69"/>
      <c r="AD7" s="96" t="s">
        <v>160</v>
      </c>
      <c r="AE7" s="97"/>
      <c r="AF7" s="79" t="s">
        <v>49</v>
      </c>
      <c r="AG7" s="69"/>
      <c r="AH7" s="67"/>
      <c r="AI7" s="68"/>
      <c r="AJ7" s="69"/>
      <c r="AK7" s="67"/>
      <c r="AL7" s="68"/>
      <c r="AM7" s="69"/>
      <c r="AN7" s="67"/>
      <c r="AO7" s="68"/>
      <c r="AP7" s="69"/>
      <c r="AQ7" s="67"/>
      <c r="AR7" s="68"/>
      <c r="AS7" s="69"/>
      <c r="AT7" s="67"/>
      <c r="AU7" s="68"/>
      <c r="AV7" s="69"/>
      <c r="AW7" s="67"/>
      <c r="AX7" s="68"/>
      <c r="AY7" s="67"/>
      <c r="AZ7" s="68"/>
      <c r="BA7" s="67"/>
      <c r="BB7" s="68"/>
      <c r="BC7" s="67"/>
      <c r="BD7" s="68"/>
      <c r="BE7" s="67"/>
      <c r="BF7" s="68"/>
      <c r="BG7" s="69"/>
      <c r="BH7" s="67"/>
      <c r="BI7" s="68"/>
      <c r="BJ7" s="69"/>
      <c r="BK7" s="67"/>
      <c r="BL7" s="68"/>
      <c r="BM7" s="69"/>
      <c r="BN7" s="67"/>
      <c r="BO7" s="71"/>
      <c r="BP7" s="71"/>
      <c r="BQ7" s="68"/>
      <c r="BR7" s="69"/>
      <c r="BS7" s="69"/>
      <c r="BT7" s="69"/>
      <c r="BU7" s="69"/>
      <c r="BV7" s="67"/>
      <c r="BW7" s="68"/>
      <c r="BX7" s="69"/>
      <c r="BY7" s="67"/>
      <c r="BZ7" s="68"/>
      <c r="CA7" s="69"/>
      <c r="CB7" s="67"/>
      <c r="CC7" s="85"/>
      <c r="CD7" s="87"/>
      <c r="CE7" s="69"/>
      <c r="CF7" s="83"/>
    </row>
    <row r="8" spans="1:84" ht="125.25" customHeight="1" x14ac:dyDescent="0.2">
      <c r="A8" s="94"/>
      <c r="B8" s="69"/>
      <c r="C8" s="29" t="s">
        <v>34</v>
      </c>
      <c r="D8" s="29" t="s">
        <v>35</v>
      </c>
      <c r="E8" s="29" t="s">
        <v>36</v>
      </c>
      <c r="F8" s="29" t="s">
        <v>37</v>
      </c>
      <c r="G8" s="69"/>
      <c r="H8" s="29" t="s">
        <v>38</v>
      </c>
      <c r="I8" s="29" t="s">
        <v>39</v>
      </c>
      <c r="J8" s="29" t="s">
        <v>40</v>
      </c>
      <c r="K8" s="29" t="s">
        <v>4</v>
      </c>
      <c r="L8" s="69"/>
      <c r="M8" s="29" t="s">
        <v>38</v>
      </c>
      <c r="N8" s="29" t="s">
        <v>39</v>
      </c>
      <c r="O8" s="29" t="s">
        <v>40</v>
      </c>
      <c r="P8" s="29" t="s">
        <v>5</v>
      </c>
      <c r="Q8" s="69"/>
      <c r="R8" s="29" t="s">
        <v>41</v>
      </c>
      <c r="S8" s="29" t="s">
        <v>42</v>
      </c>
      <c r="T8" s="69"/>
      <c r="U8" s="29" t="s">
        <v>43</v>
      </c>
      <c r="V8" s="29" t="s">
        <v>44</v>
      </c>
      <c r="W8" s="69"/>
      <c r="X8" s="29" t="s">
        <v>45</v>
      </c>
      <c r="Y8" s="29" t="s">
        <v>46</v>
      </c>
      <c r="Z8" s="69"/>
      <c r="AA8" s="29" t="s">
        <v>47</v>
      </c>
      <c r="AB8" s="29" t="s">
        <v>48</v>
      </c>
      <c r="AC8" s="69"/>
      <c r="AD8" s="31" t="s">
        <v>158</v>
      </c>
      <c r="AE8" s="32" t="s">
        <v>159</v>
      </c>
      <c r="AF8" s="80"/>
      <c r="AG8" s="69"/>
      <c r="AH8" s="29" t="s">
        <v>50</v>
      </c>
      <c r="AI8" s="29" t="s">
        <v>33</v>
      </c>
      <c r="AJ8" s="69"/>
      <c r="AK8" s="29" t="s">
        <v>50</v>
      </c>
      <c r="AL8" s="29" t="s">
        <v>33</v>
      </c>
      <c r="AM8" s="69"/>
      <c r="AN8" s="29" t="s">
        <v>50</v>
      </c>
      <c r="AO8" s="29" t="s">
        <v>33</v>
      </c>
      <c r="AP8" s="69"/>
      <c r="AQ8" s="29" t="s">
        <v>50</v>
      </c>
      <c r="AR8" s="29" t="s">
        <v>33</v>
      </c>
      <c r="AS8" s="69"/>
      <c r="AT8" s="29" t="s">
        <v>50</v>
      </c>
      <c r="AU8" s="29" t="s">
        <v>51</v>
      </c>
      <c r="AV8" s="69"/>
      <c r="AW8" s="29" t="s">
        <v>50</v>
      </c>
      <c r="AX8" s="29" t="s">
        <v>51</v>
      </c>
      <c r="AY8" s="29" t="s">
        <v>52</v>
      </c>
      <c r="AZ8" s="29" t="s">
        <v>53</v>
      </c>
      <c r="BA8" s="29" t="s">
        <v>54</v>
      </c>
      <c r="BB8" s="29" t="s">
        <v>55</v>
      </c>
      <c r="BC8" s="29" t="s">
        <v>50</v>
      </c>
      <c r="BD8" s="29" t="s">
        <v>51</v>
      </c>
      <c r="BE8" s="29" t="s">
        <v>50</v>
      </c>
      <c r="BF8" s="29" t="s">
        <v>51</v>
      </c>
      <c r="BG8" s="69"/>
      <c r="BH8" s="29" t="s">
        <v>56</v>
      </c>
      <c r="BI8" s="29" t="s">
        <v>57</v>
      </c>
      <c r="BJ8" s="69"/>
      <c r="BK8" s="29" t="s">
        <v>58</v>
      </c>
      <c r="BL8" s="29" t="s">
        <v>59</v>
      </c>
      <c r="BM8" s="69"/>
      <c r="BN8" s="29" t="s">
        <v>60</v>
      </c>
      <c r="BO8" s="29" t="s">
        <v>61</v>
      </c>
      <c r="BP8" s="29" t="s">
        <v>62</v>
      </c>
      <c r="BQ8" s="29" t="s">
        <v>63</v>
      </c>
      <c r="BR8" s="69"/>
      <c r="BS8" s="69"/>
      <c r="BT8" s="69"/>
      <c r="BU8" s="69"/>
      <c r="BV8" s="29" t="s">
        <v>64</v>
      </c>
      <c r="BW8" s="29" t="s">
        <v>65</v>
      </c>
      <c r="BX8" s="69"/>
      <c r="BY8" s="29" t="s">
        <v>66</v>
      </c>
      <c r="BZ8" s="29" t="s">
        <v>67</v>
      </c>
      <c r="CA8" s="69"/>
      <c r="CB8" s="29" t="s">
        <v>68</v>
      </c>
      <c r="CC8" s="28" t="s">
        <v>69</v>
      </c>
      <c r="CD8" s="87"/>
      <c r="CE8" s="69"/>
      <c r="CF8" s="83"/>
    </row>
    <row r="9" spans="1:84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3">
        <v>54</v>
      </c>
      <c r="BD9" s="3">
        <v>55</v>
      </c>
      <c r="BE9" s="3">
        <v>56</v>
      </c>
      <c r="BF9" s="3">
        <v>57</v>
      </c>
      <c r="BG9" s="3">
        <v>58</v>
      </c>
      <c r="BH9" s="3">
        <v>59</v>
      </c>
      <c r="BI9" s="3">
        <v>60</v>
      </c>
      <c r="BJ9" s="3">
        <v>61</v>
      </c>
      <c r="BK9" s="3">
        <v>62</v>
      </c>
      <c r="BL9" s="3">
        <v>63</v>
      </c>
      <c r="BM9" s="3">
        <v>64</v>
      </c>
      <c r="BN9" s="3">
        <v>65</v>
      </c>
      <c r="BO9" s="3">
        <v>66</v>
      </c>
      <c r="BP9" s="3">
        <v>67</v>
      </c>
      <c r="BQ9" s="3">
        <v>68</v>
      </c>
      <c r="BR9" s="3">
        <v>69</v>
      </c>
      <c r="BS9" s="3">
        <v>70</v>
      </c>
      <c r="BT9" s="3">
        <v>71</v>
      </c>
      <c r="BU9" s="3">
        <v>72</v>
      </c>
      <c r="BV9" s="3">
        <v>73</v>
      </c>
      <c r="BW9" s="3">
        <v>74</v>
      </c>
      <c r="BX9" s="3">
        <v>75</v>
      </c>
      <c r="BY9" s="3">
        <v>76</v>
      </c>
      <c r="BZ9" s="3">
        <v>77</v>
      </c>
      <c r="CA9" s="3">
        <v>78</v>
      </c>
      <c r="CB9" s="3">
        <v>79</v>
      </c>
      <c r="CC9" s="4">
        <v>80</v>
      </c>
      <c r="CD9" s="5">
        <v>81</v>
      </c>
      <c r="CE9" s="3">
        <v>82</v>
      </c>
      <c r="CF9" s="3">
        <v>83</v>
      </c>
    </row>
    <row r="10" spans="1:84" s="10" customFormat="1" ht="47.25" x14ac:dyDescent="0.2">
      <c r="A10" s="6" t="s">
        <v>70</v>
      </c>
      <c r="B10" s="33">
        <f t="shared" ref="B10:B73" si="0">SUM(C10:F10)</f>
        <v>0</v>
      </c>
      <c r="C10" s="34">
        <v>0</v>
      </c>
      <c r="D10" s="34">
        <v>0</v>
      </c>
      <c r="E10" s="34">
        <v>0</v>
      </c>
      <c r="F10" s="34">
        <v>0</v>
      </c>
      <c r="G10" s="33">
        <f t="shared" ref="G10:G72" si="1">SUM(H10:K10)</f>
        <v>60</v>
      </c>
      <c r="H10" s="34">
        <v>0</v>
      </c>
      <c r="I10" s="34">
        <v>0</v>
      </c>
      <c r="J10" s="34">
        <v>0</v>
      </c>
      <c r="K10" s="34">
        <v>60</v>
      </c>
      <c r="L10" s="33">
        <f t="shared" ref="L10:L73" si="2">SUM(M10:P10)</f>
        <v>631</v>
      </c>
      <c r="M10" s="34">
        <v>0</v>
      </c>
      <c r="N10" s="34">
        <v>0</v>
      </c>
      <c r="O10" s="34">
        <v>0</v>
      </c>
      <c r="P10" s="34">
        <v>631</v>
      </c>
      <c r="Q10" s="33">
        <f t="shared" ref="Q10:Q73" si="3">R10+S10</f>
        <v>0</v>
      </c>
      <c r="R10" s="34">
        <v>0</v>
      </c>
      <c r="S10" s="34">
        <v>0</v>
      </c>
      <c r="T10" s="33">
        <f t="shared" ref="T10:T73" si="4">U10+V10</f>
        <v>0</v>
      </c>
      <c r="U10" s="34">
        <v>0</v>
      </c>
      <c r="V10" s="34">
        <v>0</v>
      </c>
      <c r="W10" s="33">
        <f t="shared" ref="W10:W73" si="5">X10+Y10</f>
        <v>0</v>
      </c>
      <c r="X10" s="34">
        <v>0</v>
      </c>
      <c r="Y10" s="34">
        <v>0</v>
      </c>
      <c r="Z10" s="33">
        <f t="shared" ref="Z10:Z73" si="6">AA10+AB10</f>
        <v>0</v>
      </c>
      <c r="AA10" s="34">
        <v>0</v>
      </c>
      <c r="AB10" s="34">
        <v>0</v>
      </c>
      <c r="AC10" s="33">
        <f t="shared" ref="AC10:AC73" si="7">AD10+AF10</f>
        <v>0</v>
      </c>
      <c r="AD10" s="34">
        <v>0</v>
      </c>
      <c r="AE10" s="34"/>
      <c r="AF10" s="34">
        <v>0</v>
      </c>
      <c r="AG10" s="33">
        <f t="shared" ref="AG10:AG73" si="8">AH10+AI10</f>
        <v>0</v>
      </c>
      <c r="AH10" s="34">
        <v>0</v>
      </c>
      <c r="AI10" s="34">
        <v>0</v>
      </c>
      <c r="AJ10" s="33">
        <f t="shared" ref="AJ10:AJ73" si="9">AK10+AL10</f>
        <v>0</v>
      </c>
      <c r="AK10" s="34">
        <v>0</v>
      </c>
      <c r="AL10" s="34">
        <v>0</v>
      </c>
      <c r="AM10" s="33">
        <f t="shared" ref="AM10:AM73" si="10">AN10+AO10</f>
        <v>0</v>
      </c>
      <c r="AN10" s="34">
        <v>0</v>
      </c>
      <c r="AO10" s="34">
        <v>0</v>
      </c>
      <c r="AP10" s="33">
        <f t="shared" ref="AP10:AP73" si="11">AQ10+AR10</f>
        <v>0</v>
      </c>
      <c r="AQ10" s="34">
        <v>0</v>
      </c>
      <c r="AR10" s="34">
        <v>0</v>
      </c>
      <c r="AS10" s="33">
        <f t="shared" ref="AS10:AS73" si="12">AT10+AU10</f>
        <v>0</v>
      </c>
      <c r="AT10" s="34">
        <v>0</v>
      </c>
      <c r="AU10" s="34">
        <v>0</v>
      </c>
      <c r="AV10" s="33">
        <f t="shared" ref="AV10:AV73" si="13">AX10+AW10</f>
        <v>0</v>
      </c>
      <c r="AW10" s="33">
        <f t="shared" ref="AW10:AX73" si="14">AY10+BA10+BC10+BE10</f>
        <v>0</v>
      </c>
      <c r="AX10" s="33">
        <f t="shared" si="14"/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4">
        <v>0</v>
      </c>
      <c r="BF10" s="34">
        <v>0</v>
      </c>
      <c r="BG10" s="33">
        <f t="shared" ref="BG10:BG73" si="15">BH10+BI10</f>
        <v>0</v>
      </c>
      <c r="BH10" s="34">
        <v>0</v>
      </c>
      <c r="BI10" s="34">
        <v>0</v>
      </c>
      <c r="BJ10" s="33">
        <f t="shared" ref="BJ10:BJ73" si="16">BK10+BL10</f>
        <v>0</v>
      </c>
      <c r="BK10" s="34">
        <v>0</v>
      </c>
      <c r="BL10" s="34">
        <v>0</v>
      </c>
      <c r="BM10" s="33">
        <f t="shared" ref="BM10:BM73" si="17">SUM(BN10:BQ10)</f>
        <v>60</v>
      </c>
      <c r="BN10" s="34">
        <v>0</v>
      </c>
      <c r="BO10" s="34">
        <v>0</v>
      </c>
      <c r="BP10" s="34">
        <v>30</v>
      </c>
      <c r="BQ10" s="34">
        <v>30</v>
      </c>
      <c r="BR10" s="34">
        <v>0</v>
      </c>
      <c r="BS10" s="34">
        <v>0</v>
      </c>
      <c r="BT10" s="34">
        <v>0</v>
      </c>
      <c r="BU10" s="33">
        <f t="shared" ref="BU10:BU73" si="18">BV10+BW10</f>
        <v>0</v>
      </c>
      <c r="BV10" s="34">
        <v>0</v>
      </c>
      <c r="BW10" s="34">
        <v>0</v>
      </c>
      <c r="BX10" s="33">
        <f t="shared" ref="BX10:BX73" si="19">BY10+BZ10</f>
        <v>0</v>
      </c>
      <c r="BY10" s="34">
        <v>0</v>
      </c>
      <c r="BZ10" s="34">
        <v>0</v>
      </c>
      <c r="CA10" s="33">
        <f t="shared" ref="CA10:CA73" si="20">CB10+CC10</f>
        <v>0</v>
      </c>
      <c r="CB10" s="34">
        <v>0</v>
      </c>
      <c r="CC10" s="34">
        <v>0</v>
      </c>
      <c r="CD10" s="7">
        <f t="shared" ref="CD10:CD73" si="21">CE10+CF10</f>
        <v>751</v>
      </c>
      <c r="CE10" s="8">
        <f t="shared" ref="CE10:CE73" si="22">C10+E10+L10+U10+X10+AA10+AD10+AH10+AK10+AN10+AQ10+AT10+BE10+BH10+BK10+BN10+BQ10+BR10+BT10+BV10+BY10+CB10+BC10+BA10+AY10+R10+BP10</f>
        <v>691</v>
      </c>
      <c r="CF10" s="9">
        <f t="shared" ref="CF10:CF73" si="23">D10+F10+G10+V10+Y10+AB10+AF10+AI10+AL10+AO10+AR10+AU10+BF10+BI10+BL10+BO10+BS10+BW10+BZ10+CC10+BD10+BB10+AZ10+S10</f>
        <v>60</v>
      </c>
    </row>
    <row r="11" spans="1:84" s="10" customFormat="1" ht="47.25" x14ac:dyDescent="0.2">
      <c r="A11" s="6" t="s">
        <v>71</v>
      </c>
      <c r="B11" s="33">
        <f t="shared" si="0"/>
        <v>0</v>
      </c>
      <c r="C11" s="34">
        <v>0</v>
      </c>
      <c r="D11" s="34">
        <v>0</v>
      </c>
      <c r="E11" s="34">
        <v>0</v>
      </c>
      <c r="F11" s="34">
        <v>0</v>
      </c>
      <c r="G11" s="33">
        <f t="shared" si="1"/>
        <v>120</v>
      </c>
      <c r="H11" s="34">
        <v>0</v>
      </c>
      <c r="I11" s="34">
        <v>0</v>
      </c>
      <c r="J11" s="34">
        <v>0</v>
      </c>
      <c r="K11" s="34">
        <v>120</v>
      </c>
      <c r="L11" s="33">
        <f t="shared" si="2"/>
        <v>436</v>
      </c>
      <c r="M11" s="34">
        <v>0</v>
      </c>
      <c r="N11" s="34">
        <v>0</v>
      </c>
      <c r="O11" s="34">
        <v>0</v>
      </c>
      <c r="P11" s="34">
        <v>436</v>
      </c>
      <c r="Q11" s="33">
        <f t="shared" si="3"/>
        <v>0</v>
      </c>
      <c r="R11" s="34">
        <v>0</v>
      </c>
      <c r="S11" s="34">
        <v>0</v>
      </c>
      <c r="T11" s="33">
        <f t="shared" si="4"/>
        <v>0</v>
      </c>
      <c r="U11" s="34">
        <v>0</v>
      </c>
      <c r="V11" s="34">
        <v>0</v>
      </c>
      <c r="W11" s="33">
        <f t="shared" si="5"/>
        <v>0</v>
      </c>
      <c r="X11" s="34">
        <v>0</v>
      </c>
      <c r="Y11" s="34">
        <v>0</v>
      </c>
      <c r="Z11" s="33">
        <f t="shared" si="6"/>
        <v>0</v>
      </c>
      <c r="AA11" s="34">
        <v>0</v>
      </c>
      <c r="AB11" s="34">
        <v>0</v>
      </c>
      <c r="AC11" s="33">
        <f t="shared" si="7"/>
        <v>0</v>
      </c>
      <c r="AD11" s="34">
        <v>0</v>
      </c>
      <c r="AE11" s="34"/>
      <c r="AF11" s="34">
        <v>0</v>
      </c>
      <c r="AG11" s="33">
        <f t="shared" si="8"/>
        <v>0</v>
      </c>
      <c r="AH11" s="34">
        <v>0</v>
      </c>
      <c r="AI11" s="34">
        <v>0</v>
      </c>
      <c r="AJ11" s="33">
        <f t="shared" si="9"/>
        <v>0</v>
      </c>
      <c r="AK11" s="34">
        <v>0</v>
      </c>
      <c r="AL11" s="34">
        <v>0</v>
      </c>
      <c r="AM11" s="33">
        <f t="shared" si="10"/>
        <v>0</v>
      </c>
      <c r="AN11" s="34">
        <v>0</v>
      </c>
      <c r="AO11" s="34">
        <v>0</v>
      </c>
      <c r="AP11" s="33">
        <f t="shared" si="11"/>
        <v>0</v>
      </c>
      <c r="AQ11" s="34">
        <v>0</v>
      </c>
      <c r="AR11" s="34">
        <v>0</v>
      </c>
      <c r="AS11" s="33">
        <f t="shared" si="12"/>
        <v>0</v>
      </c>
      <c r="AT11" s="34">
        <v>0</v>
      </c>
      <c r="AU11" s="34">
        <v>0</v>
      </c>
      <c r="AV11" s="33">
        <f t="shared" si="13"/>
        <v>0</v>
      </c>
      <c r="AW11" s="33">
        <f t="shared" si="14"/>
        <v>0</v>
      </c>
      <c r="AX11" s="33">
        <f t="shared" si="14"/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4">
        <v>0</v>
      </c>
      <c r="BF11" s="34">
        <v>0</v>
      </c>
      <c r="BG11" s="33">
        <f t="shared" si="15"/>
        <v>0</v>
      </c>
      <c r="BH11" s="34">
        <v>0</v>
      </c>
      <c r="BI11" s="34">
        <v>0</v>
      </c>
      <c r="BJ11" s="33">
        <f t="shared" si="16"/>
        <v>0</v>
      </c>
      <c r="BK11" s="34">
        <v>0</v>
      </c>
      <c r="BL11" s="34">
        <v>0</v>
      </c>
      <c r="BM11" s="33">
        <f t="shared" si="17"/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3">
        <f t="shared" si="18"/>
        <v>0</v>
      </c>
      <c r="BV11" s="34">
        <v>0</v>
      </c>
      <c r="BW11" s="34">
        <v>0</v>
      </c>
      <c r="BX11" s="33">
        <f t="shared" si="19"/>
        <v>0</v>
      </c>
      <c r="BY11" s="34">
        <v>0</v>
      </c>
      <c r="BZ11" s="34">
        <v>0</v>
      </c>
      <c r="CA11" s="33">
        <f t="shared" si="20"/>
        <v>0</v>
      </c>
      <c r="CB11" s="34">
        <v>0</v>
      </c>
      <c r="CC11" s="34">
        <v>0</v>
      </c>
      <c r="CD11" s="7">
        <f t="shared" si="21"/>
        <v>556</v>
      </c>
      <c r="CE11" s="8">
        <f t="shared" si="22"/>
        <v>436</v>
      </c>
      <c r="CF11" s="9">
        <f t="shared" si="23"/>
        <v>120</v>
      </c>
    </row>
    <row r="12" spans="1:84" s="10" customFormat="1" ht="47.25" x14ac:dyDescent="0.2">
      <c r="A12" s="6" t="s">
        <v>72</v>
      </c>
      <c r="B12" s="33">
        <f t="shared" si="0"/>
        <v>0</v>
      </c>
      <c r="C12" s="34">
        <v>0</v>
      </c>
      <c r="D12" s="34">
        <v>0</v>
      </c>
      <c r="E12" s="34">
        <v>0</v>
      </c>
      <c r="F12" s="34">
        <v>0</v>
      </c>
      <c r="G12" s="33">
        <f t="shared" si="1"/>
        <v>0</v>
      </c>
      <c r="H12" s="34">
        <v>0</v>
      </c>
      <c r="I12" s="34">
        <v>0</v>
      </c>
      <c r="J12" s="34">
        <v>0</v>
      </c>
      <c r="K12" s="34">
        <v>0</v>
      </c>
      <c r="L12" s="33">
        <f t="shared" si="2"/>
        <v>442</v>
      </c>
      <c r="M12" s="34">
        <v>0</v>
      </c>
      <c r="N12" s="34">
        <v>0</v>
      </c>
      <c r="O12" s="34">
        <v>0</v>
      </c>
      <c r="P12" s="34">
        <v>442</v>
      </c>
      <c r="Q12" s="33">
        <f t="shared" si="3"/>
        <v>0</v>
      </c>
      <c r="R12" s="34">
        <v>0</v>
      </c>
      <c r="S12" s="34">
        <v>0</v>
      </c>
      <c r="T12" s="33">
        <f t="shared" si="4"/>
        <v>0</v>
      </c>
      <c r="U12" s="34">
        <v>0</v>
      </c>
      <c r="V12" s="34">
        <v>0</v>
      </c>
      <c r="W12" s="33">
        <f t="shared" si="5"/>
        <v>0</v>
      </c>
      <c r="X12" s="34">
        <v>0</v>
      </c>
      <c r="Y12" s="34">
        <v>0</v>
      </c>
      <c r="Z12" s="33">
        <f t="shared" si="6"/>
        <v>0</v>
      </c>
      <c r="AA12" s="34">
        <v>0</v>
      </c>
      <c r="AB12" s="34">
        <v>0</v>
      </c>
      <c r="AC12" s="33">
        <f t="shared" si="7"/>
        <v>0</v>
      </c>
      <c r="AD12" s="34">
        <v>0</v>
      </c>
      <c r="AE12" s="34"/>
      <c r="AF12" s="34">
        <v>0</v>
      </c>
      <c r="AG12" s="33">
        <f t="shared" si="8"/>
        <v>0</v>
      </c>
      <c r="AH12" s="34">
        <v>0</v>
      </c>
      <c r="AI12" s="34">
        <v>0</v>
      </c>
      <c r="AJ12" s="33">
        <f t="shared" si="9"/>
        <v>0</v>
      </c>
      <c r="AK12" s="34">
        <v>0</v>
      </c>
      <c r="AL12" s="34">
        <v>0</v>
      </c>
      <c r="AM12" s="33">
        <f t="shared" si="10"/>
        <v>0</v>
      </c>
      <c r="AN12" s="34">
        <v>0</v>
      </c>
      <c r="AO12" s="34">
        <v>0</v>
      </c>
      <c r="AP12" s="33">
        <f t="shared" si="11"/>
        <v>0</v>
      </c>
      <c r="AQ12" s="34">
        <v>0</v>
      </c>
      <c r="AR12" s="34">
        <v>0</v>
      </c>
      <c r="AS12" s="33">
        <f t="shared" si="12"/>
        <v>0</v>
      </c>
      <c r="AT12" s="34">
        <v>0</v>
      </c>
      <c r="AU12" s="34">
        <v>0</v>
      </c>
      <c r="AV12" s="33">
        <f t="shared" si="13"/>
        <v>0</v>
      </c>
      <c r="AW12" s="33">
        <f t="shared" si="14"/>
        <v>0</v>
      </c>
      <c r="AX12" s="33">
        <f t="shared" si="14"/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4">
        <v>0</v>
      </c>
      <c r="BF12" s="34">
        <v>0</v>
      </c>
      <c r="BG12" s="33">
        <f t="shared" si="15"/>
        <v>0</v>
      </c>
      <c r="BH12" s="34">
        <v>0</v>
      </c>
      <c r="BI12" s="34">
        <v>0</v>
      </c>
      <c r="BJ12" s="33">
        <f t="shared" si="16"/>
        <v>0</v>
      </c>
      <c r="BK12" s="34">
        <v>0</v>
      </c>
      <c r="BL12" s="34">
        <v>0</v>
      </c>
      <c r="BM12" s="33">
        <f t="shared" si="17"/>
        <v>96</v>
      </c>
      <c r="BN12" s="34">
        <v>0</v>
      </c>
      <c r="BO12" s="34">
        <v>0</v>
      </c>
      <c r="BP12" s="34">
        <v>63</v>
      </c>
      <c r="BQ12" s="34">
        <v>33</v>
      </c>
      <c r="BR12" s="34">
        <v>0</v>
      </c>
      <c r="BS12" s="34">
        <v>0</v>
      </c>
      <c r="BT12" s="34">
        <v>0</v>
      </c>
      <c r="BU12" s="33">
        <f t="shared" si="18"/>
        <v>0</v>
      </c>
      <c r="BV12" s="34">
        <v>0</v>
      </c>
      <c r="BW12" s="34">
        <v>0</v>
      </c>
      <c r="BX12" s="33">
        <f t="shared" si="19"/>
        <v>0</v>
      </c>
      <c r="BY12" s="34">
        <v>0</v>
      </c>
      <c r="BZ12" s="34">
        <v>0</v>
      </c>
      <c r="CA12" s="33">
        <f t="shared" si="20"/>
        <v>0</v>
      </c>
      <c r="CB12" s="34">
        <v>0</v>
      </c>
      <c r="CC12" s="34">
        <v>0</v>
      </c>
      <c r="CD12" s="7">
        <f t="shared" si="21"/>
        <v>538</v>
      </c>
      <c r="CE12" s="8">
        <f t="shared" si="22"/>
        <v>538</v>
      </c>
      <c r="CF12" s="9">
        <f t="shared" si="23"/>
        <v>0</v>
      </c>
    </row>
    <row r="13" spans="1:84" ht="47.25" x14ac:dyDescent="0.2">
      <c r="A13" s="6" t="s">
        <v>73</v>
      </c>
      <c r="B13" s="33">
        <f t="shared" si="0"/>
        <v>0</v>
      </c>
      <c r="C13" s="34">
        <v>0</v>
      </c>
      <c r="D13" s="34">
        <v>0</v>
      </c>
      <c r="E13" s="34">
        <v>0</v>
      </c>
      <c r="F13" s="34">
        <v>0</v>
      </c>
      <c r="G13" s="33">
        <f t="shared" si="1"/>
        <v>52</v>
      </c>
      <c r="H13" s="34">
        <v>0</v>
      </c>
      <c r="I13" s="34">
        <v>0</v>
      </c>
      <c r="J13" s="34">
        <v>0</v>
      </c>
      <c r="K13" s="34">
        <v>52</v>
      </c>
      <c r="L13" s="33">
        <f t="shared" si="2"/>
        <v>497</v>
      </c>
      <c r="M13" s="34">
        <v>0</v>
      </c>
      <c r="N13" s="34">
        <v>0</v>
      </c>
      <c r="O13" s="34">
        <v>0</v>
      </c>
      <c r="P13" s="34">
        <v>497</v>
      </c>
      <c r="Q13" s="33">
        <f t="shared" si="3"/>
        <v>0</v>
      </c>
      <c r="R13" s="34">
        <v>0</v>
      </c>
      <c r="S13" s="34">
        <v>0</v>
      </c>
      <c r="T13" s="33">
        <f t="shared" si="4"/>
        <v>0</v>
      </c>
      <c r="U13" s="34">
        <v>0</v>
      </c>
      <c r="V13" s="34">
        <v>0</v>
      </c>
      <c r="W13" s="33">
        <f t="shared" si="5"/>
        <v>0</v>
      </c>
      <c r="X13" s="34">
        <v>0</v>
      </c>
      <c r="Y13" s="34">
        <v>0</v>
      </c>
      <c r="Z13" s="33">
        <f t="shared" si="6"/>
        <v>0</v>
      </c>
      <c r="AA13" s="34">
        <v>0</v>
      </c>
      <c r="AB13" s="34">
        <v>0</v>
      </c>
      <c r="AC13" s="33">
        <f t="shared" si="7"/>
        <v>0</v>
      </c>
      <c r="AD13" s="34">
        <v>0</v>
      </c>
      <c r="AE13" s="34"/>
      <c r="AF13" s="34">
        <v>0</v>
      </c>
      <c r="AG13" s="33">
        <f t="shared" si="8"/>
        <v>0</v>
      </c>
      <c r="AH13" s="34">
        <v>0</v>
      </c>
      <c r="AI13" s="34">
        <v>0</v>
      </c>
      <c r="AJ13" s="33">
        <f t="shared" si="9"/>
        <v>0</v>
      </c>
      <c r="AK13" s="34">
        <v>0</v>
      </c>
      <c r="AL13" s="34">
        <v>0</v>
      </c>
      <c r="AM13" s="33">
        <f t="shared" si="10"/>
        <v>0</v>
      </c>
      <c r="AN13" s="34">
        <v>0</v>
      </c>
      <c r="AO13" s="34">
        <v>0</v>
      </c>
      <c r="AP13" s="33">
        <f t="shared" si="11"/>
        <v>0</v>
      </c>
      <c r="AQ13" s="34">
        <v>0</v>
      </c>
      <c r="AR13" s="34">
        <v>0</v>
      </c>
      <c r="AS13" s="33">
        <f t="shared" si="12"/>
        <v>0</v>
      </c>
      <c r="AT13" s="34">
        <v>0</v>
      </c>
      <c r="AU13" s="34">
        <v>0</v>
      </c>
      <c r="AV13" s="33">
        <f t="shared" si="13"/>
        <v>0</v>
      </c>
      <c r="AW13" s="33">
        <f t="shared" si="14"/>
        <v>0</v>
      </c>
      <c r="AX13" s="33">
        <f t="shared" si="14"/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4">
        <v>0</v>
      </c>
      <c r="BF13" s="34">
        <v>0</v>
      </c>
      <c r="BG13" s="33">
        <f t="shared" si="15"/>
        <v>0</v>
      </c>
      <c r="BH13" s="34">
        <v>0</v>
      </c>
      <c r="BI13" s="34">
        <v>0</v>
      </c>
      <c r="BJ13" s="33">
        <f t="shared" si="16"/>
        <v>0</v>
      </c>
      <c r="BK13" s="34">
        <v>0</v>
      </c>
      <c r="BL13" s="34">
        <v>0</v>
      </c>
      <c r="BM13" s="33">
        <f t="shared" si="17"/>
        <v>30</v>
      </c>
      <c r="BN13" s="34">
        <v>30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3">
        <f t="shared" si="18"/>
        <v>0</v>
      </c>
      <c r="BV13" s="34">
        <v>0</v>
      </c>
      <c r="BW13" s="34">
        <v>0</v>
      </c>
      <c r="BX13" s="33">
        <f t="shared" si="19"/>
        <v>0</v>
      </c>
      <c r="BY13" s="34">
        <v>0</v>
      </c>
      <c r="BZ13" s="34">
        <v>0</v>
      </c>
      <c r="CA13" s="33">
        <f t="shared" si="20"/>
        <v>0</v>
      </c>
      <c r="CB13" s="34">
        <v>0</v>
      </c>
      <c r="CC13" s="34">
        <v>0</v>
      </c>
      <c r="CD13" s="7">
        <f t="shared" si="21"/>
        <v>579</v>
      </c>
      <c r="CE13" s="8">
        <f t="shared" si="22"/>
        <v>527</v>
      </c>
      <c r="CF13" s="9">
        <f t="shared" si="23"/>
        <v>52</v>
      </c>
    </row>
    <row r="14" spans="1:84" ht="47.25" x14ac:dyDescent="0.2">
      <c r="A14" s="6" t="s">
        <v>74</v>
      </c>
      <c r="B14" s="33">
        <f t="shared" si="0"/>
        <v>0</v>
      </c>
      <c r="C14" s="34"/>
      <c r="D14" s="34"/>
      <c r="E14" s="34"/>
      <c r="F14" s="34"/>
      <c r="G14" s="33">
        <f t="shared" si="1"/>
        <v>128</v>
      </c>
      <c r="H14" s="34">
        <v>0</v>
      </c>
      <c r="I14" s="34">
        <v>0</v>
      </c>
      <c r="J14" s="34">
        <v>0</v>
      </c>
      <c r="K14" s="34">
        <v>128</v>
      </c>
      <c r="L14" s="33">
        <f t="shared" si="2"/>
        <v>1288</v>
      </c>
      <c r="M14" s="34">
        <v>840</v>
      </c>
      <c r="N14" s="34">
        <v>0</v>
      </c>
      <c r="O14" s="34">
        <v>0</v>
      </c>
      <c r="P14" s="34">
        <v>448</v>
      </c>
      <c r="Q14" s="33">
        <f t="shared" si="3"/>
        <v>0</v>
      </c>
      <c r="R14" s="34">
        <v>0</v>
      </c>
      <c r="S14" s="34">
        <v>0</v>
      </c>
      <c r="T14" s="33">
        <f t="shared" si="4"/>
        <v>64</v>
      </c>
      <c r="U14" s="34">
        <v>64</v>
      </c>
      <c r="V14" s="34">
        <v>0</v>
      </c>
      <c r="W14" s="33">
        <f t="shared" si="5"/>
        <v>0</v>
      </c>
      <c r="X14" s="34">
        <v>0</v>
      </c>
      <c r="Y14" s="34">
        <v>0</v>
      </c>
      <c r="Z14" s="33">
        <f t="shared" si="6"/>
        <v>194</v>
      </c>
      <c r="AA14" s="34">
        <v>64</v>
      </c>
      <c r="AB14" s="34">
        <v>130</v>
      </c>
      <c r="AC14" s="33">
        <f t="shared" si="7"/>
        <v>200</v>
      </c>
      <c r="AD14" s="34">
        <v>200</v>
      </c>
      <c r="AE14" s="34">
        <v>200</v>
      </c>
      <c r="AF14" s="34">
        <v>0</v>
      </c>
      <c r="AG14" s="33">
        <f t="shared" si="8"/>
        <v>0</v>
      </c>
      <c r="AH14" s="34">
        <v>0</v>
      </c>
      <c r="AI14" s="34">
        <v>0</v>
      </c>
      <c r="AJ14" s="33">
        <f t="shared" si="9"/>
        <v>0</v>
      </c>
      <c r="AK14" s="34">
        <v>0</v>
      </c>
      <c r="AL14" s="34">
        <v>0</v>
      </c>
      <c r="AM14" s="33">
        <f t="shared" si="10"/>
        <v>0</v>
      </c>
      <c r="AN14" s="34">
        <v>0</v>
      </c>
      <c r="AO14" s="34">
        <v>0</v>
      </c>
      <c r="AP14" s="33">
        <f t="shared" si="11"/>
        <v>0</v>
      </c>
      <c r="AQ14" s="34">
        <v>0</v>
      </c>
      <c r="AR14" s="34">
        <v>0</v>
      </c>
      <c r="AS14" s="33">
        <f t="shared" si="12"/>
        <v>0</v>
      </c>
      <c r="AT14" s="34">
        <v>0</v>
      </c>
      <c r="AU14" s="34">
        <v>0</v>
      </c>
      <c r="AV14" s="33">
        <f t="shared" si="13"/>
        <v>1000</v>
      </c>
      <c r="AW14" s="33">
        <f t="shared" si="14"/>
        <v>1000</v>
      </c>
      <c r="AX14" s="33">
        <f t="shared" si="14"/>
        <v>0</v>
      </c>
      <c r="AY14" s="35"/>
      <c r="AZ14" s="35"/>
      <c r="BA14" s="35"/>
      <c r="BB14" s="35"/>
      <c r="BC14" s="35"/>
      <c r="BD14" s="35"/>
      <c r="BE14" s="34">
        <v>1000</v>
      </c>
      <c r="BF14" s="34"/>
      <c r="BG14" s="33">
        <f t="shared" si="15"/>
        <v>62</v>
      </c>
      <c r="BH14" s="34">
        <v>62</v>
      </c>
      <c r="BI14" s="34"/>
      <c r="BJ14" s="33">
        <f t="shared" si="16"/>
        <v>0</v>
      </c>
      <c r="BK14" s="34"/>
      <c r="BL14" s="34"/>
      <c r="BM14" s="33">
        <f t="shared" si="17"/>
        <v>606</v>
      </c>
      <c r="BN14" s="34">
        <v>216</v>
      </c>
      <c r="BO14" s="34">
        <v>0</v>
      </c>
      <c r="BP14" s="34">
        <v>0</v>
      </c>
      <c r="BQ14" s="34">
        <v>390</v>
      </c>
      <c r="BR14" s="34">
        <v>0</v>
      </c>
      <c r="BS14" s="34">
        <v>0</v>
      </c>
      <c r="BT14" s="34"/>
      <c r="BU14" s="33">
        <f t="shared" si="18"/>
        <v>63</v>
      </c>
      <c r="BV14" s="34">
        <v>63</v>
      </c>
      <c r="BW14" s="34"/>
      <c r="BX14" s="33">
        <f t="shared" si="19"/>
        <v>0</v>
      </c>
      <c r="BY14" s="34"/>
      <c r="BZ14" s="34"/>
      <c r="CA14" s="33">
        <f t="shared" si="20"/>
        <v>0</v>
      </c>
      <c r="CB14" s="34"/>
      <c r="CC14" s="34"/>
      <c r="CD14" s="7">
        <f t="shared" si="21"/>
        <v>3605</v>
      </c>
      <c r="CE14" s="8">
        <f t="shared" si="22"/>
        <v>3347</v>
      </c>
      <c r="CF14" s="9">
        <f t="shared" si="23"/>
        <v>258</v>
      </c>
    </row>
    <row r="15" spans="1:84" ht="47.25" x14ac:dyDescent="0.2">
      <c r="A15" s="6" t="s">
        <v>75</v>
      </c>
      <c r="B15" s="33">
        <f t="shared" si="0"/>
        <v>0</v>
      </c>
      <c r="C15" s="34">
        <v>0</v>
      </c>
      <c r="D15" s="34">
        <v>0</v>
      </c>
      <c r="E15" s="34">
        <v>0</v>
      </c>
      <c r="F15" s="34">
        <v>0</v>
      </c>
      <c r="G15" s="33">
        <f t="shared" si="1"/>
        <v>860</v>
      </c>
      <c r="H15" s="34">
        <v>0</v>
      </c>
      <c r="I15" s="34">
        <v>0</v>
      </c>
      <c r="J15" s="34">
        <v>0</v>
      </c>
      <c r="K15" s="34">
        <v>860</v>
      </c>
      <c r="L15" s="33">
        <f t="shared" si="2"/>
        <v>3366</v>
      </c>
      <c r="M15" s="34">
        <v>0</v>
      </c>
      <c r="N15" s="34">
        <v>0</v>
      </c>
      <c r="O15" s="34">
        <v>0</v>
      </c>
      <c r="P15" s="34">
        <v>3366</v>
      </c>
      <c r="Q15" s="33">
        <f t="shared" si="3"/>
        <v>0</v>
      </c>
      <c r="R15" s="34">
        <v>0</v>
      </c>
      <c r="S15" s="34">
        <v>0</v>
      </c>
      <c r="T15" s="33">
        <f t="shared" si="4"/>
        <v>64</v>
      </c>
      <c r="U15" s="34">
        <v>64</v>
      </c>
      <c r="V15" s="34">
        <v>0</v>
      </c>
      <c r="W15" s="33">
        <f t="shared" si="5"/>
        <v>0</v>
      </c>
      <c r="X15" s="34">
        <v>0</v>
      </c>
      <c r="Y15" s="34">
        <v>0</v>
      </c>
      <c r="Z15" s="33">
        <f t="shared" si="6"/>
        <v>330</v>
      </c>
      <c r="AA15" s="34">
        <v>330</v>
      </c>
      <c r="AB15" s="34">
        <v>0</v>
      </c>
      <c r="AC15" s="33">
        <f t="shared" si="7"/>
        <v>0</v>
      </c>
      <c r="AD15" s="34">
        <v>0</v>
      </c>
      <c r="AE15" s="34"/>
      <c r="AF15" s="34">
        <v>0</v>
      </c>
      <c r="AG15" s="33">
        <f t="shared" si="8"/>
        <v>0</v>
      </c>
      <c r="AH15" s="34">
        <v>0</v>
      </c>
      <c r="AI15" s="34">
        <v>0</v>
      </c>
      <c r="AJ15" s="33">
        <f t="shared" si="9"/>
        <v>0</v>
      </c>
      <c r="AK15" s="34">
        <v>0</v>
      </c>
      <c r="AL15" s="34">
        <v>0</v>
      </c>
      <c r="AM15" s="33">
        <f t="shared" si="10"/>
        <v>0</v>
      </c>
      <c r="AN15" s="34">
        <v>0</v>
      </c>
      <c r="AO15" s="34">
        <v>0</v>
      </c>
      <c r="AP15" s="33">
        <f t="shared" si="11"/>
        <v>200</v>
      </c>
      <c r="AQ15" s="34">
        <v>200</v>
      </c>
      <c r="AR15" s="34">
        <v>0</v>
      </c>
      <c r="AS15" s="33">
        <f t="shared" si="12"/>
        <v>0</v>
      </c>
      <c r="AT15" s="34">
        <v>0</v>
      </c>
      <c r="AU15" s="34">
        <v>0</v>
      </c>
      <c r="AV15" s="33">
        <f t="shared" si="13"/>
        <v>0</v>
      </c>
      <c r="AW15" s="33">
        <f t="shared" si="14"/>
        <v>0</v>
      </c>
      <c r="AX15" s="33">
        <f t="shared" si="14"/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4">
        <v>0</v>
      </c>
      <c r="BF15" s="34">
        <v>0</v>
      </c>
      <c r="BG15" s="33">
        <f t="shared" si="15"/>
        <v>0</v>
      </c>
      <c r="BH15" s="34">
        <v>0</v>
      </c>
      <c r="BI15" s="34">
        <v>0</v>
      </c>
      <c r="BJ15" s="33">
        <f t="shared" si="16"/>
        <v>0</v>
      </c>
      <c r="BK15" s="34">
        <v>0</v>
      </c>
      <c r="BL15" s="34">
        <v>0</v>
      </c>
      <c r="BM15" s="33">
        <f t="shared" si="17"/>
        <v>530</v>
      </c>
      <c r="BN15" s="34">
        <v>0</v>
      </c>
      <c r="BO15" s="34">
        <v>0</v>
      </c>
      <c r="BP15" s="34">
        <v>530</v>
      </c>
      <c r="BQ15" s="34">
        <v>0</v>
      </c>
      <c r="BR15" s="34">
        <v>0</v>
      </c>
      <c r="BS15" s="34">
        <v>0</v>
      </c>
      <c r="BT15" s="34">
        <v>0</v>
      </c>
      <c r="BU15" s="33">
        <f t="shared" si="18"/>
        <v>0</v>
      </c>
      <c r="BV15" s="34">
        <v>0</v>
      </c>
      <c r="BW15" s="34">
        <v>0</v>
      </c>
      <c r="BX15" s="33">
        <f t="shared" si="19"/>
        <v>0</v>
      </c>
      <c r="BY15" s="34">
        <v>0</v>
      </c>
      <c r="BZ15" s="34">
        <v>0</v>
      </c>
      <c r="CA15" s="33">
        <f t="shared" si="20"/>
        <v>0</v>
      </c>
      <c r="CB15" s="34">
        <v>0</v>
      </c>
      <c r="CC15" s="34">
        <v>0</v>
      </c>
      <c r="CD15" s="7">
        <f t="shared" si="21"/>
        <v>5350</v>
      </c>
      <c r="CE15" s="8">
        <f t="shared" si="22"/>
        <v>4490</v>
      </c>
      <c r="CF15" s="9">
        <f t="shared" si="23"/>
        <v>860</v>
      </c>
    </row>
    <row r="16" spans="1:84" ht="47.25" x14ac:dyDescent="0.2">
      <c r="A16" s="6" t="s">
        <v>76</v>
      </c>
      <c r="B16" s="33">
        <f t="shared" si="0"/>
        <v>0</v>
      </c>
      <c r="C16" s="34">
        <v>0</v>
      </c>
      <c r="D16" s="34">
        <v>0</v>
      </c>
      <c r="E16" s="34">
        <v>0</v>
      </c>
      <c r="F16" s="34">
        <v>0</v>
      </c>
      <c r="G16" s="33">
        <f t="shared" si="1"/>
        <v>301</v>
      </c>
      <c r="H16" s="34">
        <v>0</v>
      </c>
      <c r="I16" s="34">
        <v>0</v>
      </c>
      <c r="J16" s="34">
        <v>0</v>
      </c>
      <c r="K16" s="34">
        <v>301</v>
      </c>
      <c r="L16" s="33">
        <f t="shared" si="2"/>
        <v>2582</v>
      </c>
      <c r="M16" s="34">
        <v>0</v>
      </c>
      <c r="N16" s="34">
        <v>0</v>
      </c>
      <c r="O16" s="34">
        <v>0</v>
      </c>
      <c r="P16" s="34">
        <v>2582</v>
      </c>
      <c r="Q16" s="33">
        <f t="shared" si="3"/>
        <v>0</v>
      </c>
      <c r="R16" s="34">
        <v>0</v>
      </c>
      <c r="S16" s="34">
        <v>0</v>
      </c>
      <c r="T16" s="33">
        <f t="shared" si="4"/>
        <v>0</v>
      </c>
      <c r="U16" s="34">
        <v>0</v>
      </c>
      <c r="V16" s="34">
        <v>0</v>
      </c>
      <c r="W16" s="33">
        <f t="shared" si="5"/>
        <v>0</v>
      </c>
      <c r="X16" s="34">
        <v>0</v>
      </c>
      <c r="Y16" s="34">
        <v>0</v>
      </c>
      <c r="Z16" s="33">
        <f t="shared" si="6"/>
        <v>832</v>
      </c>
      <c r="AA16" s="34">
        <v>298</v>
      </c>
      <c r="AB16" s="34">
        <v>534</v>
      </c>
      <c r="AC16" s="33">
        <f t="shared" si="7"/>
        <v>0</v>
      </c>
      <c r="AD16" s="34">
        <v>0</v>
      </c>
      <c r="AE16" s="34"/>
      <c r="AF16" s="34">
        <v>0</v>
      </c>
      <c r="AG16" s="33">
        <f t="shared" si="8"/>
        <v>0</v>
      </c>
      <c r="AH16" s="34">
        <v>0</v>
      </c>
      <c r="AI16" s="34">
        <v>0</v>
      </c>
      <c r="AJ16" s="33">
        <f t="shared" si="9"/>
        <v>0</v>
      </c>
      <c r="AK16" s="34">
        <v>0</v>
      </c>
      <c r="AL16" s="34">
        <v>0</v>
      </c>
      <c r="AM16" s="33">
        <f t="shared" si="10"/>
        <v>0</v>
      </c>
      <c r="AN16" s="34">
        <v>0</v>
      </c>
      <c r="AO16" s="34">
        <v>0</v>
      </c>
      <c r="AP16" s="33">
        <f t="shared" si="11"/>
        <v>0</v>
      </c>
      <c r="AQ16" s="34">
        <v>0</v>
      </c>
      <c r="AR16" s="34">
        <v>0</v>
      </c>
      <c r="AS16" s="33">
        <f t="shared" si="12"/>
        <v>0</v>
      </c>
      <c r="AT16" s="34">
        <v>0</v>
      </c>
      <c r="AU16" s="34">
        <v>0</v>
      </c>
      <c r="AV16" s="33">
        <f t="shared" si="13"/>
        <v>300</v>
      </c>
      <c r="AW16" s="33">
        <f t="shared" si="14"/>
        <v>300</v>
      </c>
      <c r="AX16" s="33">
        <f t="shared" si="14"/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4">
        <v>300</v>
      </c>
      <c r="BF16" s="34">
        <v>0</v>
      </c>
      <c r="BG16" s="33">
        <f t="shared" si="15"/>
        <v>0</v>
      </c>
      <c r="BH16" s="34">
        <v>0</v>
      </c>
      <c r="BI16" s="34">
        <v>0</v>
      </c>
      <c r="BJ16" s="33">
        <f t="shared" si="16"/>
        <v>0</v>
      </c>
      <c r="BK16" s="34">
        <v>0</v>
      </c>
      <c r="BL16" s="34">
        <v>0</v>
      </c>
      <c r="BM16" s="33">
        <f t="shared" si="17"/>
        <v>546</v>
      </c>
      <c r="BN16" s="34">
        <v>266</v>
      </c>
      <c r="BO16" s="34">
        <v>0</v>
      </c>
      <c r="BP16" s="34">
        <v>280</v>
      </c>
      <c r="BQ16" s="34">
        <v>0</v>
      </c>
      <c r="BR16" s="34">
        <v>0</v>
      </c>
      <c r="BS16" s="34">
        <v>0</v>
      </c>
      <c r="BT16" s="34">
        <v>0</v>
      </c>
      <c r="BU16" s="33">
        <f t="shared" si="18"/>
        <v>0</v>
      </c>
      <c r="BV16" s="34">
        <v>0</v>
      </c>
      <c r="BW16" s="34">
        <v>0</v>
      </c>
      <c r="BX16" s="33">
        <f t="shared" si="19"/>
        <v>0</v>
      </c>
      <c r="BY16" s="34">
        <v>0</v>
      </c>
      <c r="BZ16" s="34">
        <v>0</v>
      </c>
      <c r="CA16" s="33">
        <f t="shared" si="20"/>
        <v>0</v>
      </c>
      <c r="CB16" s="34">
        <v>0</v>
      </c>
      <c r="CC16" s="34">
        <v>0</v>
      </c>
      <c r="CD16" s="7">
        <f t="shared" si="21"/>
        <v>4561</v>
      </c>
      <c r="CE16" s="8">
        <f t="shared" si="22"/>
        <v>3726</v>
      </c>
      <c r="CF16" s="9">
        <f t="shared" si="23"/>
        <v>835</v>
      </c>
    </row>
    <row r="17" spans="1:84" ht="34.5" customHeight="1" x14ac:dyDescent="0.2">
      <c r="A17" s="6" t="s">
        <v>77</v>
      </c>
      <c r="B17" s="33">
        <f t="shared" si="0"/>
        <v>0</v>
      </c>
      <c r="C17" s="34">
        <v>0</v>
      </c>
      <c r="D17" s="34">
        <v>0</v>
      </c>
      <c r="E17" s="34">
        <v>0</v>
      </c>
      <c r="F17" s="34">
        <v>0</v>
      </c>
      <c r="G17" s="33">
        <f t="shared" si="1"/>
        <v>0</v>
      </c>
      <c r="H17" s="34">
        <v>0</v>
      </c>
      <c r="I17" s="34">
        <v>0</v>
      </c>
      <c r="J17" s="34">
        <v>0</v>
      </c>
      <c r="K17" s="34">
        <v>0</v>
      </c>
      <c r="L17" s="33">
        <f t="shared" si="2"/>
        <v>498</v>
      </c>
      <c r="M17" s="34">
        <v>0</v>
      </c>
      <c r="N17" s="34">
        <v>0</v>
      </c>
      <c r="O17" s="34">
        <v>0</v>
      </c>
      <c r="P17" s="34">
        <v>498</v>
      </c>
      <c r="Q17" s="33">
        <f t="shared" si="3"/>
        <v>0</v>
      </c>
      <c r="R17" s="34">
        <v>0</v>
      </c>
      <c r="S17" s="34">
        <v>0</v>
      </c>
      <c r="T17" s="33">
        <f t="shared" si="4"/>
        <v>0</v>
      </c>
      <c r="U17" s="34">
        <v>0</v>
      </c>
      <c r="V17" s="34">
        <v>0</v>
      </c>
      <c r="W17" s="33">
        <f t="shared" si="5"/>
        <v>0</v>
      </c>
      <c r="X17" s="34">
        <v>0</v>
      </c>
      <c r="Y17" s="34">
        <v>0</v>
      </c>
      <c r="Z17" s="33">
        <f t="shared" si="6"/>
        <v>0</v>
      </c>
      <c r="AA17" s="34">
        <v>0</v>
      </c>
      <c r="AB17" s="34">
        <v>0</v>
      </c>
      <c r="AC17" s="33">
        <f t="shared" si="7"/>
        <v>0</v>
      </c>
      <c r="AD17" s="34">
        <v>0</v>
      </c>
      <c r="AE17" s="34"/>
      <c r="AF17" s="34">
        <v>0</v>
      </c>
      <c r="AG17" s="33">
        <f t="shared" si="8"/>
        <v>0</v>
      </c>
      <c r="AH17" s="34">
        <v>0</v>
      </c>
      <c r="AI17" s="34">
        <v>0</v>
      </c>
      <c r="AJ17" s="33">
        <f t="shared" si="9"/>
        <v>0</v>
      </c>
      <c r="AK17" s="34">
        <v>0</v>
      </c>
      <c r="AL17" s="34">
        <v>0</v>
      </c>
      <c r="AM17" s="33">
        <f t="shared" si="10"/>
        <v>0</v>
      </c>
      <c r="AN17" s="34">
        <v>0</v>
      </c>
      <c r="AO17" s="34">
        <v>0</v>
      </c>
      <c r="AP17" s="33">
        <f t="shared" si="11"/>
        <v>0</v>
      </c>
      <c r="AQ17" s="34">
        <v>0</v>
      </c>
      <c r="AR17" s="34">
        <v>0</v>
      </c>
      <c r="AS17" s="33">
        <f t="shared" si="12"/>
        <v>0</v>
      </c>
      <c r="AT17" s="34">
        <v>0</v>
      </c>
      <c r="AU17" s="34">
        <v>0</v>
      </c>
      <c r="AV17" s="33">
        <f t="shared" si="13"/>
        <v>0</v>
      </c>
      <c r="AW17" s="33">
        <f t="shared" si="14"/>
        <v>0</v>
      </c>
      <c r="AX17" s="33">
        <f t="shared" si="14"/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4">
        <v>0</v>
      </c>
      <c r="BF17" s="34">
        <v>0</v>
      </c>
      <c r="BG17" s="33">
        <f t="shared" si="15"/>
        <v>0</v>
      </c>
      <c r="BH17" s="34">
        <v>0</v>
      </c>
      <c r="BI17" s="34">
        <v>0</v>
      </c>
      <c r="BJ17" s="33">
        <f t="shared" si="16"/>
        <v>0</v>
      </c>
      <c r="BK17" s="34">
        <v>0</v>
      </c>
      <c r="BL17" s="34">
        <v>0</v>
      </c>
      <c r="BM17" s="33">
        <f t="shared" si="17"/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3">
        <f t="shared" si="18"/>
        <v>0</v>
      </c>
      <c r="BV17" s="34">
        <v>0</v>
      </c>
      <c r="BW17" s="34">
        <v>0</v>
      </c>
      <c r="BX17" s="33">
        <f t="shared" si="19"/>
        <v>0</v>
      </c>
      <c r="BY17" s="34">
        <v>0</v>
      </c>
      <c r="BZ17" s="34">
        <v>0</v>
      </c>
      <c r="CA17" s="33">
        <f t="shared" si="20"/>
        <v>0</v>
      </c>
      <c r="CB17" s="34">
        <v>0</v>
      </c>
      <c r="CC17" s="34">
        <v>0</v>
      </c>
      <c r="CD17" s="7">
        <f t="shared" si="21"/>
        <v>498</v>
      </c>
      <c r="CE17" s="8">
        <f t="shared" si="22"/>
        <v>498</v>
      </c>
      <c r="CF17" s="9">
        <f t="shared" si="23"/>
        <v>0</v>
      </c>
    </row>
    <row r="18" spans="1:84" ht="31.5" x14ac:dyDescent="0.2">
      <c r="A18" s="6" t="s">
        <v>78</v>
      </c>
      <c r="B18" s="33">
        <f t="shared" si="0"/>
        <v>0</v>
      </c>
      <c r="C18" s="34">
        <v>0</v>
      </c>
      <c r="D18" s="34">
        <v>0</v>
      </c>
      <c r="E18" s="34">
        <v>0</v>
      </c>
      <c r="F18" s="34">
        <v>0</v>
      </c>
      <c r="G18" s="33">
        <f t="shared" si="1"/>
        <v>355</v>
      </c>
      <c r="H18" s="34">
        <v>0</v>
      </c>
      <c r="I18" s="34">
        <v>0</v>
      </c>
      <c r="J18" s="34">
        <v>0</v>
      </c>
      <c r="K18" s="34">
        <v>355</v>
      </c>
      <c r="L18" s="33">
        <f t="shared" si="2"/>
        <v>3891</v>
      </c>
      <c r="M18" s="34">
        <v>0</v>
      </c>
      <c r="N18" s="34">
        <v>0</v>
      </c>
      <c r="O18" s="34">
        <v>0</v>
      </c>
      <c r="P18" s="34">
        <v>3891</v>
      </c>
      <c r="Q18" s="33">
        <f t="shared" si="3"/>
        <v>0</v>
      </c>
      <c r="R18" s="34">
        <v>0</v>
      </c>
      <c r="S18" s="34">
        <v>0</v>
      </c>
      <c r="T18" s="33">
        <f t="shared" si="4"/>
        <v>0</v>
      </c>
      <c r="U18" s="34">
        <v>0</v>
      </c>
      <c r="V18" s="34">
        <v>0</v>
      </c>
      <c r="W18" s="33">
        <f t="shared" si="5"/>
        <v>0</v>
      </c>
      <c r="X18" s="34">
        <v>0</v>
      </c>
      <c r="Y18" s="34">
        <v>0</v>
      </c>
      <c r="Z18" s="33">
        <f t="shared" si="6"/>
        <v>0</v>
      </c>
      <c r="AA18" s="34">
        <v>0</v>
      </c>
      <c r="AB18" s="34">
        <v>0</v>
      </c>
      <c r="AC18" s="33">
        <f t="shared" si="7"/>
        <v>0</v>
      </c>
      <c r="AD18" s="34">
        <v>0</v>
      </c>
      <c r="AE18" s="34"/>
      <c r="AF18" s="34">
        <v>0</v>
      </c>
      <c r="AG18" s="33">
        <f t="shared" si="8"/>
        <v>0</v>
      </c>
      <c r="AH18" s="34">
        <v>0</v>
      </c>
      <c r="AI18" s="34">
        <v>0</v>
      </c>
      <c r="AJ18" s="33">
        <f t="shared" si="9"/>
        <v>0</v>
      </c>
      <c r="AK18" s="34">
        <v>0</v>
      </c>
      <c r="AL18" s="34">
        <v>0</v>
      </c>
      <c r="AM18" s="33">
        <f t="shared" si="10"/>
        <v>0</v>
      </c>
      <c r="AN18" s="34">
        <v>0</v>
      </c>
      <c r="AO18" s="34">
        <v>0</v>
      </c>
      <c r="AP18" s="33">
        <f t="shared" si="11"/>
        <v>380</v>
      </c>
      <c r="AQ18" s="34">
        <v>380</v>
      </c>
      <c r="AR18" s="34"/>
      <c r="AS18" s="33">
        <f t="shared" si="12"/>
        <v>0</v>
      </c>
      <c r="AT18" s="34"/>
      <c r="AU18" s="34"/>
      <c r="AV18" s="33">
        <f t="shared" si="13"/>
        <v>300</v>
      </c>
      <c r="AW18" s="33">
        <f t="shared" si="14"/>
        <v>300</v>
      </c>
      <c r="AX18" s="33">
        <f t="shared" si="14"/>
        <v>0</v>
      </c>
      <c r="AY18" s="35"/>
      <c r="AZ18" s="35"/>
      <c r="BA18" s="35"/>
      <c r="BB18" s="35"/>
      <c r="BC18" s="35"/>
      <c r="BD18" s="35"/>
      <c r="BE18" s="34">
        <v>300</v>
      </c>
      <c r="BF18" s="34"/>
      <c r="BG18" s="33">
        <f t="shared" si="15"/>
        <v>0</v>
      </c>
      <c r="BH18" s="34"/>
      <c r="BI18" s="34"/>
      <c r="BJ18" s="33">
        <f t="shared" si="16"/>
        <v>0</v>
      </c>
      <c r="BK18" s="34"/>
      <c r="BL18" s="34"/>
      <c r="BM18" s="33">
        <f t="shared" si="17"/>
        <v>307</v>
      </c>
      <c r="BN18" s="34">
        <v>125</v>
      </c>
      <c r="BO18" s="34">
        <v>0</v>
      </c>
      <c r="BP18" s="34">
        <v>91</v>
      </c>
      <c r="BQ18" s="34">
        <v>91</v>
      </c>
      <c r="BR18" s="34">
        <v>0</v>
      </c>
      <c r="BS18" s="34">
        <v>0</v>
      </c>
      <c r="BT18" s="34">
        <v>0</v>
      </c>
      <c r="BU18" s="33">
        <f t="shared" si="18"/>
        <v>0</v>
      </c>
      <c r="BV18" s="34">
        <v>0</v>
      </c>
      <c r="BW18" s="34">
        <v>0</v>
      </c>
      <c r="BX18" s="33">
        <f t="shared" si="19"/>
        <v>0</v>
      </c>
      <c r="BY18" s="34">
        <v>0</v>
      </c>
      <c r="BZ18" s="34">
        <v>0</v>
      </c>
      <c r="CA18" s="33">
        <f t="shared" si="20"/>
        <v>0</v>
      </c>
      <c r="CB18" s="34">
        <v>0</v>
      </c>
      <c r="CC18" s="34">
        <v>0</v>
      </c>
      <c r="CD18" s="7">
        <f t="shared" si="21"/>
        <v>5233</v>
      </c>
      <c r="CE18" s="8">
        <f t="shared" si="22"/>
        <v>4878</v>
      </c>
      <c r="CF18" s="9">
        <f t="shared" si="23"/>
        <v>355</v>
      </c>
    </row>
    <row r="19" spans="1:84" ht="47.25" x14ac:dyDescent="0.2">
      <c r="A19" s="6" t="s">
        <v>79</v>
      </c>
      <c r="B19" s="33">
        <f t="shared" si="0"/>
        <v>0</v>
      </c>
      <c r="C19" s="34">
        <v>0</v>
      </c>
      <c r="D19" s="34">
        <v>0</v>
      </c>
      <c r="E19" s="34">
        <v>0</v>
      </c>
      <c r="F19" s="34">
        <v>0</v>
      </c>
      <c r="G19" s="33">
        <f t="shared" si="1"/>
        <v>92</v>
      </c>
      <c r="H19" s="34">
        <v>0</v>
      </c>
      <c r="I19" s="34">
        <v>0</v>
      </c>
      <c r="J19" s="34">
        <v>0</v>
      </c>
      <c r="K19" s="34">
        <v>92</v>
      </c>
      <c r="L19" s="33">
        <f t="shared" si="2"/>
        <v>317</v>
      </c>
      <c r="M19" s="34">
        <v>0</v>
      </c>
      <c r="N19" s="34">
        <v>0</v>
      </c>
      <c r="O19" s="34">
        <v>0</v>
      </c>
      <c r="P19" s="34">
        <v>317</v>
      </c>
      <c r="Q19" s="33">
        <f t="shared" si="3"/>
        <v>0</v>
      </c>
      <c r="R19" s="34">
        <v>0</v>
      </c>
      <c r="S19" s="34">
        <v>0</v>
      </c>
      <c r="T19" s="33">
        <f t="shared" si="4"/>
        <v>0</v>
      </c>
      <c r="U19" s="34">
        <v>0</v>
      </c>
      <c r="V19" s="34">
        <v>0</v>
      </c>
      <c r="W19" s="33">
        <f t="shared" si="5"/>
        <v>0</v>
      </c>
      <c r="X19" s="34">
        <v>0</v>
      </c>
      <c r="Y19" s="34">
        <v>0</v>
      </c>
      <c r="Z19" s="33">
        <f t="shared" si="6"/>
        <v>55</v>
      </c>
      <c r="AA19" s="34">
        <v>55</v>
      </c>
      <c r="AB19" s="34">
        <v>0</v>
      </c>
      <c r="AC19" s="33">
        <f t="shared" si="7"/>
        <v>0</v>
      </c>
      <c r="AD19" s="34">
        <v>0</v>
      </c>
      <c r="AE19" s="34"/>
      <c r="AF19" s="34">
        <v>0</v>
      </c>
      <c r="AG19" s="33">
        <f t="shared" si="8"/>
        <v>0</v>
      </c>
      <c r="AH19" s="34">
        <v>0</v>
      </c>
      <c r="AI19" s="34">
        <v>0</v>
      </c>
      <c r="AJ19" s="33">
        <f t="shared" si="9"/>
        <v>0</v>
      </c>
      <c r="AK19" s="34">
        <v>0</v>
      </c>
      <c r="AL19" s="34">
        <v>0</v>
      </c>
      <c r="AM19" s="33">
        <f t="shared" si="10"/>
        <v>0</v>
      </c>
      <c r="AN19" s="34">
        <v>0</v>
      </c>
      <c r="AO19" s="34">
        <v>0</v>
      </c>
      <c r="AP19" s="33">
        <f t="shared" si="11"/>
        <v>150</v>
      </c>
      <c r="AQ19" s="34">
        <v>150</v>
      </c>
      <c r="AR19" s="34">
        <v>0</v>
      </c>
      <c r="AS19" s="33">
        <f t="shared" si="12"/>
        <v>0</v>
      </c>
      <c r="AT19" s="34">
        <v>0</v>
      </c>
      <c r="AU19" s="34">
        <v>0</v>
      </c>
      <c r="AV19" s="33">
        <f t="shared" si="13"/>
        <v>0</v>
      </c>
      <c r="AW19" s="33">
        <f t="shared" si="14"/>
        <v>0</v>
      </c>
      <c r="AX19" s="33">
        <f t="shared" si="14"/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4">
        <v>0</v>
      </c>
      <c r="BF19" s="34">
        <v>0</v>
      </c>
      <c r="BG19" s="33">
        <f t="shared" si="15"/>
        <v>0</v>
      </c>
      <c r="BH19" s="34">
        <v>0</v>
      </c>
      <c r="BI19" s="34">
        <v>0</v>
      </c>
      <c r="BJ19" s="33">
        <f t="shared" si="16"/>
        <v>0</v>
      </c>
      <c r="BK19" s="34">
        <v>0</v>
      </c>
      <c r="BL19" s="34">
        <v>0</v>
      </c>
      <c r="BM19" s="33">
        <f t="shared" si="17"/>
        <v>70</v>
      </c>
      <c r="BN19" s="34">
        <v>35</v>
      </c>
      <c r="BO19" s="34">
        <v>0</v>
      </c>
      <c r="BP19" s="34">
        <v>35</v>
      </c>
      <c r="BQ19" s="34">
        <v>0</v>
      </c>
      <c r="BR19" s="34">
        <v>0</v>
      </c>
      <c r="BS19" s="34">
        <v>0</v>
      </c>
      <c r="BT19" s="34">
        <v>0</v>
      </c>
      <c r="BU19" s="33">
        <f t="shared" si="18"/>
        <v>0</v>
      </c>
      <c r="BV19" s="34">
        <v>0</v>
      </c>
      <c r="BW19" s="34">
        <v>0</v>
      </c>
      <c r="BX19" s="33">
        <f t="shared" si="19"/>
        <v>0</v>
      </c>
      <c r="BY19" s="34">
        <v>0</v>
      </c>
      <c r="BZ19" s="34">
        <v>0</v>
      </c>
      <c r="CA19" s="33">
        <f t="shared" si="20"/>
        <v>0</v>
      </c>
      <c r="CB19" s="34">
        <v>0</v>
      </c>
      <c r="CC19" s="34">
        <v>0</v>
      </c>
      <c r="CD19" s="7">
        <f t="shared" si="21"/>
        <v>684</v>
      </c>
      <c r="CE19" s="8">
        <f t="shared" si="22"/>
        <v>592</v>
      </c>
      <c r="CF19" s="9">
        <f t="shared" si="23"/>
        <v>92</v>
      </c>
    </row>
    <row r="20" spans="1:84" ht="47.25" x14ac:dyDescent="0.2">
      <c r="A20" s="6" t="s">
        <v>80</v>
      </c>
      <c r="B20" s="33">
        <f t="shared" si="0"/>
        <v>0</v>
      </c>
      <c r="C20" s="34">
        <v>0</v>
      </c>
      <c r="D20" s="34">
        <v>0</v>
      </c>
      <c r="E20" s="34">
        <v>0</v>
      </c>
      <c r="F20" s="34">
        <v>0</v>
      </c>
      <c r="G20" s="33">
        <f t="shared" si="1"/>
        <v>266</v>
      </c>
      <c r="H20" s="34">
        <v>0</v>
      </c>
      <c r="I20" s="34">
        <v>0</v>
      </c>
      <c r="J20" s="34">
        <v>0</v>
      </c>
      <c r="K20" s="34">
        <v>266</v>
      </c>
      <c r="L20" s="33">
        <f t="shared" si="2"/>
        <v>353</v>
      </c>
      <c r="M20" s="34">
        <v>0</v>
      </c>
      <c r="N20" s="34">
        <v>0</v>
      </c>
      <c r="O20" s="34">
        <v>0</v>
      </c>
      <c r="P20" s="34">
        <v>353</v>
      </c>
      <c r="Q20" s="33">
        <f t="shared" si="3"/>
        <v>0</v>
      </c>
      <c r="R20" s="34"/>
      <c r="S20" s="34"/>
      <c r="T20" s="33">
        <f t="shared" si="4"/>
        <v>0</v>
      </c>
      <c r="U20" s="34"/>
      <c r="V20" s="34"/>
      <c r="W20" s="33">
        <f t="shared" si="5"/>
        <v>0</v>
      </c>
      <c r="X20" s="34"/>
      <c r="Y20" s="34"/>
      <c r="Z20" s="33">
        <f t="shared" si="6"/>
        <v>0</v>
      </c>
      <c r="AA20" s="34"/>
      <c r="AB20" s="34"/>
      <c r="AC20" s="33">
        <f t="shared" si="7"/>
        <v>0</v>
      </c>
      <c r="AD20" s="34"/>
      <c r="AE20" s="34"/>
      <c r="AF20" s="34"/>
      <c r="AG20" s="33">
        <f t="shared" si="8"/>
        <v>0</v>
      </c>
      <c r="AH20" s="34"/>
      <c r="AI20" s="34"/>
      <c r="AJ20" s="33">
        <f t="shared" si="9"/>
        <v>0</v>
      </c>
      <c r="AK20" s="34"/>
      <c r="AL20" s="34"/>
      <c r="AM20" s="33">
        <f t="shared" si="10"/>
        <v>0</v>
      </c>
      <c r="AN20" s="34"/>
      <c r="AO20" s="34"/>
      <c r="AP20" s="33">
        <f t="shared" si="11"/>
        <v>0</v>
      </c>
      <c r="AQ20" s="34"/>
      <c r="AR20" s="34"/>
      <c r="AS20" s="33">
        <f t="shared" si="12"/>
        <v>0</v>
      </c>
      <c r="AT20" s="34"/>
      <c r="AU20" s="34">
        <v>0</v>
      </c>
      <c r="AV20" s="33">
        <f t="shared" si="13"/>
        <v>0</v>
      </c>
      <c r="AW20" s="33">
        <f t="shared" si="14"/>
        <v>0</v>
      </c>
      <c r="AX20" s="33">
        <f t="shared" si="14"/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4">
        <v>0</v>
      </c>
      <c r="BF20" s="34">
        <v>0</v>
      </c>
      <c r="BG20" s="33">
        <f t="shared" si="15"/>
        <v>0</v>
      </c>
      <c r="BH20" s="34">
        <v>0</v>
      </c>
      <c r="BI20" s="34">
        <v>0</v>
      </c>
      <c r="BJ20" s="33">
        <f t="shared" si="16"/>
        <v>0</v>
      </c>
      <c r="BK20" s="34">
        <v>0</v>
      </c>
      <c r="BL20" s="34">
        <v>0</v>
      </c>
      <c r="BM20" s="33">
        <f t="shared" si="17"/>
        <v>237</v>
      </c>
      <c r="BN20" s="34">
        <v>137</v>
      </c>
      <c r="BO20" s="34">
        <v>0</v>
      </c>
      <c r="BP20" s="34">
        <v>100</v>
      </c>
      <c r="BQ20" s="34">
        <v>0</v>
      </c>
      <c r="BR20" s="34">
        <v>0</v>
      </c>
      <c r="BS20" s="34">
        <v>0</v>
      </c>
      <c r="BT20" s="34">
        <v>0</v>
      </c>
      <c r="BU20" s="33">
        <f t="shared" si="18"/>
        <v>0</v>
      </c>
      <c r="BV20" s="34">
        <v>0</v>
      </c>
      <c r="BW20" s="34">
        <v>0</v>
      </c>
      <c r="BX20" s="33">
        <f t="shared" si="19"/>
        <v>0</v>
      </c>
      <c r="BY20" s="34">
        <v>0</v>
      </c>
      <c r="BZ20" s="34">
        <v>0</v>
      </c>
      <c r="CA20" s="33">
        <f t="shared" si="20"/>
        <v>0</v>
      </c>
      <c r="CB20" s="34">
        <v>0</v>
      </c>
      <c r="CC20" s="34">
        <v>0</v>
      </c>
      <c r="CD20" s="7">
        <f t="shared" si="21"/>
        <v>856</v>
      </c>
      <c r="CE20" s="8">
        <f t="shared" si="22"/>
        <v>590</v>
      </c>
      <c r="CF20" s="9">
        <f t="shared" si="23"/>
        <v>266</v>
      </c>
    </row>
    <row r="21" spans="1:84" ht="47.25" x14ac:dyDescent="0.2">
      <c r="A21" s="6" t="s">
        <v>81</v>
      </c>
      <c r="B21" s="33">
        <f t="shared" si="0"/>
        <v>0</v>
      </c>
      <c r="C21" s="34">
        <v>0</v>
      </c>
      <c r="D21" s="34">
        <v>0</v>
      </c>
      <c r="E21" s="34">
        <v>0</v>
      </c>
      <c r="F21" s="34">
        <v>0</v>
      </c>
      <c r="G21" s="33">
        <f t="shared" si="1"/>
        <v>0</v>
      </c>
      <c r="H21" s="34">
        <v>0</v>
      </c>
      <c r="I21" s="34">
        <v>0</v>
      </c>
      <c r="J21" s="34">
        <v>0</v>
      </c>
      <c r="K21" s="34">
        <v>0</v>
      </c>
      <c r="L21" s="33">
        <f t="shared" si="2"/>
        <v>241</v>
      </c>
      <c r="M21" s="34">
        <v>0</v>
      </c>
      <c r="N21" s="34">
        <v>0</v>
      </c>
      <c r="O21" s="34">
        <v>0</v>
      </c>
      <c r="P21" s="34">
        <v>241</v>
      </c>
      <c r="Q21" s="33">
        <f t="shared" si="3"/>
        <v>0</v>
      </c>
      <c r="R21" s="34">
        <v>0</v>
      </c>
      <c r="S21" s="34">
        <v>0</v>
      </c>
      <c r="T21" s="33">
        <f t="shared" si="4"/>
        <v>0</v>
      </c>
      <c r="U21" s="34">
        <v>0</v>
      </c>
      <c r="V21" s="34">
        <v>0</v>
      </c>
      <c r="W21" s="33">
        <f t="shared" si="5"/>
        <v>0</v>
      </c>
      <c r="X21" s="34">
        <v>0</v>
      </c>
      <c r="Y21" s="34">
        <v>0</v>
      </c>
      <c r="Z21" s="33">
        <f t="shared" si="6"/>
        <v>0</v>
      </c>
      <c r="AA21" s="34">
        <v>0</v>
      </c>
      <c r="AB21" s="34">
        <v>0</v>
      </c>
      <c r="AC21" s="33">
        <f t="shared" si="7"/>
        <v>0</v>
      </c>
      <c r="AD21" s="34">
        <v>0</v>
      </c>
      <c r="AE21" s="34"/>
      <c r="AF21" s="34">
        <v>0</v>
      </c>
      <c r="AG21" s="33">
        <f t="shared" si="8"/>
        <v>0</v>
      </c>
      <c r="AH21" s="34">
        <v>0</v>
      </c>
      <c r="AI21" s="34">
        <v>0</v>
      </c>
      <c r="AJ21" s="33">
        <f t="shared" si="9"/>
        <v>0</v>
      </c>
      <c r="AK21" s="34">
        <v>0</v>
      </c>
      <c r="AL21" s="34">
        <v>0</v>
      </c>
      <c r="AM21" s="33">
        <f t="shared" si="10"/>
        <v>0</v>
      </c>
      <c r="AN21" s="34">
        <v>0</v>
      </c>
      <c r="AO21" s="34">
        <v>0</v>
      </c>
      <c r="AP21" s="33">
        <f t="shared" si="11"/>
        <v>34</v>
      </c>
      <c r="AQ21" s="34">
        <v>34</v>
      </c>
      <c r="AR21" s="34">
        <v>0</v>
      </c>
      <c r="AS21" s="33">
        <f t="shared" si="12"/>
        <v>0</v>
      </c>
      <c r="AT21" s="34">
        <v>0</v>
      </c>
      <c r="AU21" s="34">
        <v>0</v>
      </c>
      <c r="AV21" s="33">
        <f t="shared" si="13"/>
        <v>0</v>
      </c>
      <c r="AW21" s="33">
        <f t="shared" si="14"/>
        <v>0</v>
      </c>
      <c r="AX21" s="33">
        <f t="shared" si="14"/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4">
        <v>0</v>
      </c>
      <c r="BF21" s="34">
        <v>0</v>
      </c>
      <c r="BG21" s="33">
        <f t="shared" si="15"/>
        <v>0</v>
      </c>
      <c r="BH21" s="34">
        <v>0</v>
      </c>
      <c r="BI21" s="34">
        <v>0</v>
      </c>
      <c r="BJ21" s="33">
        <f t="shared" si="16"/>
        <v>0</v>
      </c>
      <c r="BK21" s="34">
        <v>0</v>
      </c>
      <c r="BL21" s="34">
        <v>0</v>
      </c>
      <c r="BM21" s="33">
        <f t="shared" si="17"/>
        <v>175</v>
      </c>
      <c r="BN21" s="34">
        <v>145</v>
      </c>
      <c r="BO21" s="34">
        <v>0</v>
      </c>
      <c r="BP21" s="34">
        <v>30</v>
      </c>
      <c r="BQ21" s="34">
        <v>0</v>
      </c>
      <c r="BR21" s="34">
        <v>0</v>
      </c>
      <c r="BS21" s="34">
        <v>0</v>
      </c>
      <c r="BT21" s="34">
        <v>0</v>
      </c>
      <c r="BU21" s="33">
        <f t="shared" si="18"/>
        <v>0</v>
      </c>
      <c r="BV21" s="34">
        <v>0</v>
      </c>
      <c r="BW21" s="34">
        <v>0</v>
      </c>
      <c r="BX21" s="33">
        <f t="shared" si="19"/>
        <v>0</v>
      </c>
      <c r="BY21" s="34">
        <v>0</v>
      </c>
      <c r="BZ21" s="34">
        <v>0</v>
      </c>
      <c r="CA21" s="33">
        <f t="shared" si="20"/>
        <v>0</v>
      </c>
      <c r="CB21" s="34">
        <v>0</v>
      </c>
      <c r="CC21" s="34">
        <v>0</v>
      </c>
      <c r="CD21" s="7">
        <f t="shared" si="21"/>
        <v>450</v>
      </c>
      <c r="CE21" s="8">
        <f t="shared" si="22"/>
        <v>450</v>
      </c>
      <c r="CF21" s="9">
        <f t="shared" si="23"/>
        <v>0</v>
      </c>
    </row>
    <row r="22" spans="1:84" ht="47.25" x14ac:dyDescent="0.2">
      <c r="A22" s="6" t="s">
        <v>82</v>
      </c>
      <c r="B22" s="33">
        <f t="shared" si="0"/>
        <v>0</v>
      </c>
      <c r="C22" s="34">
        <v>0</v>
      </c>
      <c r="D22" s="34">
        <v>0</v>
      </c>
      <c r="E22" s="34">
        <v>0</v>
      </c>
      <c r="F22" s="34">
        <v>0</v>
      </c>
      <c r="G22" s="33">
        <f t="shared" si="1"/>
        <v>108</v>
      </c>
      <c r="H22" s="34">
        <v>0</v>
      </c>
      <c r="I22" s="34">
        <v>0</v>
      </c>
      <c r="J22" s="34">
        <v>0</v>
      </c>
      <c r="K22" s="34">
        <v>108</v>
      </c>
      <c r="L22" s="33">
        <f t="shared" si="2"/>
        <v>472</v>
      </c>
      <c r="M22" s="34">
        <v>0</v>
      </c>
      <c r="N22" s="34">
        <v>0</v>
      </c>
      <c r="O22" s="34">
        <v>0</v>
      </c>
      <c r="P22" s="34">
        <v>472</v>
      </c>
      <c r="Q22" s="33">
        <f t="shared" si="3"/>
        <v>0</v>
      </c>
      <c r="R22" s="34">
        <v>0</v>
      </c>
      <c r="S22" s="34">
        <v>0</v>
      </c>
      <c r="T22" s="33">
        <f t="shared" si="4"/>
        <v>0</v>
      </c>
      <c r="U22" s="34">
        <v>0</v>
      </c>
      <c r="V22" s="34">
        <v>0</v>
      </c>
      <c r="W22" s="33">
        <f t="shared" si="5"/>
        <v>0</v>
      </c>
      <c r="X22" s="34">
        <v>0</v>
      </c>
      <c r="Y22" s="34">
        <v>0</v>
      </c>
      <c r="Z22" s="33">
        <f t="shared" si="6"/>
        <v>0</v>
      </c>
      <c r="AA22" s="34">
        <v>0</v>
      </c>
      <c r="AB22" s="34">
        <v>0</v>
      </c>
      <c r="AC22" s="33">
        <f t="shared" si="7"/>
        <v>0</v>
      </c>
      <c r="AD22" s="34">
        <v>0</v>
      </c>
      <c r="AE22" s="34"/>
      <c r="AF22" s="34">
        <v>0</v>
      </c>
      <c r="AG22" s="33">
        <f t="shared" si="8"/>
        <v>0</v>
      </c>
      <c r="AH22" s="34">
        <v>0</v>
      </c>
      <c r="AI22" s="34">
        <v>0</v>
      </c>
      <c r="AJ22" s="33">
        <f t="shared" si="9"/>
        <v>0</v>
      </c>
      <c r="AK22" s="34">
        <v>0</v>
      </c>
      <c r="AL22" s="34">
        <v>0</v>
      </c>
      <c r="AM22" s="33">
        <f t="shared" si="10"/>
        <v>0</v>
      </c>
      <c r="AN22" s="34">
        <v>0</v>
      </c>
      <c r="AO22" s="34">
        <v>0</v>
      </c>
      <c r="AP22" s="33">
        <f t="shared" si="11"/>
        <v>0</v>
      </c>
      <c r="AQ22" s="34">
        <v>0</v>
      </c>
      <c r="AR22" s="34">
        <v>0</v>
      </c>
      <c r="AS22" s="33">
        <f t="shared" si="12"/>
        <v>0</v>
      </c>
      <c r="AT22" s="34">
        <v>0</v>
      </c>
      <c r="AU22" s="34">
        <v>0</v>
      </c>
      <c r="AV22" s="33">
        <f t="shared" si="13"/>
        <v>0</v>
      </c>
      <c r="AW22" s="33">
        <f t="shared" si="14"/>
        <v>0</v>
      </c>
      <c r="AX22" s="33">
        <f t="shared" si="14"/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4">
        <v>0</v>
      </c>
      <c r="BF22" s="34">
        <v>0</v>
      </c>
      <c r="BG22" s="33">
        <f t="shared" si="15"/>
        <v>0</v>
      </c>
      <c r="BH22" s="34">
        <v>0</v>
      </c>
      <c r="BI22" s="34">
        <v>0</v>
      </c>
      <c r="BJ22" s="33">
        <f t="shared" si="16"/>
        <v>0</v>
      </c>
      <c r="BK22" s="34">
        <v>0</v>
      </c>
      <c r="BL22" s="34">
        <v>0</v>
      </c>
      <c r="BM22" s="33">
        <f t="shared" si="17"/>
        <v>148</v>
      </c>
      <c r="BN22" s="34">
        <v>73</v>
      </c>
      <c r="BO22" s="34">
        <v>0</v>
      </c>
      <c r="BP22" s="34">
        <v>0</v>
      </c>
      <c r="BQ22" s="34">
        <v>75</v>
      </c>
      <c r="BR22" s="34">
        <v>0</v>
      </c>
      <c r="BS22" s="34">
        <v>0</v>
      </c>
      <c r="BT22" s="34">
        <v>0</v>
      </c>
      <c r="BU22" s="33">
        <f t="shared" si="18"/>
        <v>0</v>
      </c>
      <c r="BV22" s="34">
        <v>0</v>
      </c>
      <c r="BW22" s="34">
        <v>0</v>
      </c>
      <c r="BX22" s="33">
        <f t="shared" si="19"/>
        <v>0</v>
      </c>
      <c r="BY22" s="34">
        <v>0</v>
      </c>
      <c r="BZ22" s="34">
        <v>0</v>
      </c>
      <c r="CA22" s="33">
        <f t="shared" si="20"/>
        <v>0</v>
      </c>
      <c r="CB22" s="34">
        <v>0</v>
      </c>
      <c r="CC22" s="34">
        <v>0</v>
      </c>
      <c r="CD22" s="7">
        <f t="shared" si="21"/>
        <v>728</v>
      </c>
      <c r="CE22" s="8">
        <f t="shared" si="22"/>
        <v>620</v>
      </c>
      <c r="CF22" s="9">
        <f t="shared" si="23"/>
        <v>108</v>
      </c>
    </row>
    <row r="23" spans="1:84" ht="36" customHeight="1" x14ac:dyDescent="0.2">
      <c r="A23" s="6" t="s">
        <v>83</v>
      </c>
      <c r="B23" s="33">
        <f t="shared" si="0"/>
        <v>0</v>
      </c>
      <c r="C23" s="34">
        <v>0</v>
      </c>
      <c r="D23" s="34">
        <v>0</v>
      </c>
      <c r="E23" s="34">
        <v>0</v>
      </c>
      <c r="F23" s="34">
        <v>0</v>
      </c>
      <c r="G23" s="33">
        <f t="shared" si="1"/>
        <v>53</v>
      </c>
      <c r="H23" s="34">
        <v>0</v>
      </c>
      <c r="I23" s="34">
        <v>0</v>
      </c>
      <c r="J23" s="34">
        <v>0</v>
      </c>
      <c r="K23" s="34">
        <v>53</v>
      </c>
      <c r="L23" s="33">
        <f t="shared" si="2"/>
        <v>1224</v>
      </c>
      <c r="M23" s="34">
        <v>0</v>
      </c>
      <c r="N23" s="34">
        <v>0</v>
      </c>
      <c r="O23" s="34">
        <v>0</v>
      </c>
      <c r="P23" s="34">
        <v>1224</v>
      </c>
      <c r="Q23" s="33">
        <f t="shared" si="3"/>
        <v>0</v>
      </c>
      <c r="R23" s="34">
        <v>0</v>
      </c>
      <c r="S23" s="34">
        <v>0</v>
      </c>
      <c r="T23" s="33">
        <f t="shared" si="4"/>
        <v>0</v>
      </c>
      <c r="U23" s="34">
        <v>0</v>
      </c>
      <c r="V23" s="34">
        <v>0</v>
      </c>
      <c r="W23" s="33">
        <f t="shared" si="5"/>
        <v>0</v>
      </c>
      <c r="X23" s="34">
        <v>0</v>
      </c>
      <c r="Y23" s="34">
        <v>0</v>
      </c>
      <c r="Z23" s="33">
        <f t="shared" si="6"/>
        <v>0</v>
      </c>
      <c r="AA23" s="34">
        <v>0</v>
      </c>
      <c r="AB23" s="34">
        <v>0</v>
      </c>
      <c r="AC23" s="33">
        <f t="shared" si="7"/>
        <v>0</v>
      </c>
      <c r="AD23" s="34">
        <v>0</v>
      </c>
      <c r="AE23" s="34"/>
      <c r="AF23" s="34">
        <v>0</v>
      </c>
      <c r="AG23" s="33">
        <f t="shared" si="8"/>
        <v>0</v>
      </c>
      <c r="AH23" s="34">
        <v>0</v>
      </c>
      <c r="AI23" s="34">
        <v>0</v>
      </c>
      <c r="AJ23" s="33">
        <f t="shared" si="9"/>
        <v>0</v>
      </c>
      <c r="AK23" s="34">
        <v>0</v>
      </c>
      <c r="AL23" s="34">
        <v>0</v>
      </c>
      <c r="AM23" s="33">
        <f t="shared" si="10"/>
        <v>0</v>
      </c>
      <c r="AN23" s="34">
        <v>0</v>
      </c>
      <c r="AO23" s="34">
        <v>0</v>
      </c>
      <c r="AP23" s="33">
        <f t="shared" si="11"/>
        <v>0</v>
      </c>
      <c r="AQ23" s="34">
        <v>0</v>
      </c>
      <c r="AR23" s="34">
        <v>0</v>
      </c>
      <c r="AS23" s="33">
        <f t="shared" si="12"/>
        <v>0</v>
      </c>
      <c r="AT23" s="34">
        <v>0</v>
      </c>
      <c r="AU23" s="34">
        <v>0</v>
      </c>
      <c r="AV23" s="33">
        <f t="shared" si="13"/>
        <v>0</v>
      </c>
      <c r="AW23" s="33">
        <f t="shared" si="14"/>
        <v>0</v>
      </c>
      <c r="AX23" s="33">
        <f t="shared" si="14"/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4">
        <v>0</v>
      </c>
      <c r="BF23" s="34">
        <v>0</v>
      </c>
      <c r="BG23" s="33">
        <f t="shared" si="15"/>
        <v>0</v>
      </c>
      <c r="BH23" s="34">
        <v>0</v>
      </c>
      <c r="BI23" s="34">
        <v>0</v>
      </c>
      <c r="BJ23" s="33">
        <f t="shared" si="16"/>
        <v>0</v>
      </c>
      <c r="BK23" s="34">
        <v>0</v>
      </c>
      <c r="BL23" s="34">
        <v>0</v>
      </c>
      <c r="BM23" s="33">
        <f t="shared" si="17"/>
        <v>60</v>
      </c>
      <c r="BN23" s="34">
        <v>0</v>
      </c>
      <c r="BO23" s="34">
        <v>0</v>
      </c>
      <c r="BP23" s="34">
        <v>60</v>
      </c>
      <c r="BQ23" s="34">
        <v>0</v>
      </c>
      <c r="BR23" s="34">
        <v>0</v>
      </c>
      <c r="BS23" s="34">
        <v>0</v>
      </c>
      <c r="BT23" s="34">
        <v>0</v>
      </c>
      <c r="BU23" s="33">
        <f t="shared" si="18"/>
        <v>0</v>
      </c>
      <c r="BV23" s="34">
        <v>0</v>
      </c>
      <c r="BW23" s="34">
        <v>0</v>
      </c>
      <c r="BX23" s="33">
        <f t="shared" si="19"/>
        <v>0</v>
      </c>
      <c r="BY23" s="34">
        <v>0</v>
      </c>
      <c r="BZ23" s="34">
        <v>0</v>
      </c>
      <c r="CA23" s="33">
        <f t="shared" si="20"/>
        <v>0</v>
      </c>
      <c r="CB23" s="34">
        <v>0</v>
      </c>
      <c r="CC23" s="34">
        <v>0</v>
      </c>
      <c r="CD23" s="7">
        <f t="shared" si="21"/>
        <v>1337</v>
      </c>
      <c r="CE23" s="8">
        <f t="shared" si="22"/>
        <v>1284</v>
      </c>
      <c r="CF23" s="9">
        <f t="shared" si="23"/>
        <v>53</v>
      </c>
    </row>
    <row r="24" spans="1:84" ht="47.25" x14ac:dyDescent="0.2">
      <c r="A24" s="6" t="s">
        <v>84</v>
      </c>
      <c r="B24" s="33">
        <f t="shared" si="0"/>
        <v>0</v>
      </c>
      <c r="C24" s="34"/>
      <c r="D24" s="34"/>
      <c r="E24" s="34"/>
      <c r="F24" s="34"/>
      <c r="G24" s="33">
        <f t="shared" si="1"/>
        <v>27</v>
      </c>
      <c r="H24" s="34">
        <v>0</v>
      </c>
      <c r="I24" s="34">
        <v>0</v>
      </c>
      <c r="J24" s="34">
        <v>0</v>
      </c>
      <c r="K24" s="34">
        <v>27</v>
      </c>
      <c r="L24" s="33">
        <f t="shared" si="2"/>
        <v>456</v>
      </c>
      <c r="M24" s="34">
        <v>0</v>
      </c>
      <c r="N24" s="34">
        <v>0</v>
      </c>
      <c r="O24" s="34">
        <v>0</v>
      </c>
      <c r="P24" s="34">
        <v>456</v>
      </c>
      <c r="Q24" s="33">
        <f t="shared" si="3"/>
        <v>0</v>
      </c>
      <c r="R24" s="34"/>
      <c r="S24" s="34"/>
      <c r="T24" s="33">
        <f t="shared" si="4"/>
        <v>0</v>
      </c>
      <c r="U24" s="34"/>
      <c r="V24" s="34"/>
      <c r="W24" s="33">
        <f t="shared" si="5"/>
        <v>0</v>
      </c>
      <c r="X24" s="34"/>
      <c r="Y24" s="34"/>
      <c r="Z24" s="33">
        <f t="shared" si="6"/>
        <v>0</v>
      </c>
      <c r="AA24" s="34"/>
      <c r="AB24" s="34"/>
      <c r="AC24" s="33">
        <f t="shared" si="7"/>
        <v>0</v>
      </c>
      <c r="AD24" s="34"/>
      <c r="AE24" s="34"/>
      <c r="AF24" s="34"/>
      <c r="AG24" s="33">
        <f t="shared" si="8"/>
        <v>0</v>
      </c>
      <c r="AH24" s="34"/>
      <c r="AI24" s="34"/>
      <c r="AJ24" s="33">
        <f t="shared" si="9"/>
        <v>0</v>
      </c>
      <c r="AK24" s="34"/>
      <c r="AL24" s="34"/>
      <c r="AM24" s="33">
        <f t="shared" si="10"/>
        <v>0</v>
      </c>
      <c r="AN24" s="34"/>
      <c r="AO24" s="34"/>
      <c r="AP24" s="33">
        <f t="shared" si="11"/>
        <v>0</v>
      </c>
      <c r="AQ24" s="34"/>
      <c r="AR24" s="34"/>
      <c r="AS24" s="33">
        <f t="shared" si="12"/>
        <v>0</v>
      </c>
      <c r="AT24" s="34"/>
      <c r="AU24" s="34"/>
      <c r="AV24" s="33">
        <f t="shared" si="13"/>
        <v>0</v>
      </c>
      <c r="AW24" s="33">
        <f t="shared" si="14"/>
        <v>0</v>
      </c>
      <c r="AX24" s="33">
        <f t="shared" si="14"/>
        <v>0</v>
      </c>
      <c r="AY24" s="35"/>
      <c r="AZ24" s="35"/>
      <c r="BA24" s="35"/>
      <c r="BB24" s="35"/>
      <c r="BC24" s="35"/>
      <c r="BD24" s="35"/>
      <c r="BE24" s="34"/>
      <c r="BF24" s="34"/>
      <c r="BG24" s="33">
        <f t="shared" si="15"/>
        <v>0</v>
      </c>
      <c r="BH24" s="34"/>
      <c r="BI24" s="34"/>
      <c r="BJ24" s="33">
        <f t="shared" si="16"/>
        <v>0</v>
      </c>
      <c r="BK24" s="34"/>
      <c r="BL24" s="34"/>
      <c r="BM24" s="33">
        <f t="shared" si="17"/>
        <v>0</v>
      </c>
      <c r="BN24" s="34"/>
      <c r="BO24" s="34"/>
      <c r="BP24" s="34"/>
      <c r="BQ24" s="34"/>
      <c r="BR24" s="34"/>
      <c r="BS24" s="34"/>
      <c r="BT24" s="34"/>
      <c r="BU24" s="33">
        <f t="shared" si="18"/>
        <v>0</v>
      </c>
      <c r="BV24" s="34"/>
      <c r="BW24" s="34"/>
      <c r="BX24" s="33">
        <f t="shared" si="19"/>
        <v>0</v>
      </c>
      <c r="BY24" s="34"/>
      <c r="BZ24" s="34"/>
      <c r="CA24" s="33">
        <f t="shared" si="20"/>
        <v>0</v>
      </c>
      <c r="CB24" s="34"/>
      <c r="CC24" s="34"/>
      <c r="CD24" s="7">
        <f t="shared" si="21"/>
        <v>483</v>
      </c>
      <c r="CE24" s="8">
        <f t="shared" si="22"/>
        <v>456</v>
      </c>
      <c r="CF24" s="9">
        <f t="shared" si="23"/>
        <v>27</v>
      </c>
    </row>
    <row r="25" spans="1:84" ht="47.25" x14ac:dyDescent="0.2">
      <c r="A25" s="6" t="s">
        <v>85</v>
      </c>
      <c r="B25" s="33">
        <f t="shared" si="0"/>
        <v>0</v>
      </c>
      <c r="C25" s="34"/>
      <c r="D25" s="34"/>
      <c r="E25" s="34"/>
      <c r="F25" s="34"/>
      <c r="G25" s="33">
        <f t="shared" si="1"/>
        <v>216</v>
      </c>
      <c r="H25" s="34">
        <v>0</v>
      </c>
      <c r="I25" s="34">
        <v>0</v>
      </c>
      <c r="J25" s="34">
        <v>0</v>
      </c>
      <c r="K25" s="34">
        <v>216</v>
      </c>
      <c r="L25" s="33">
        <f t="shared" si="2"/>
        <v>985</v>
      </c>
      <c r="M25" s="34">
        <v>0</v>
      </c>
      <c r="N25" s="34">
        <v>0</v>
      </c>
      <c r="O25" s="34">
        <v>0</v>
      </c>
      <c r="P25" s="34">
        <v>985</v>
      </c>
      <c r="Q25" s="33">
        <f t="shared" si="3"/>
        <v>0</v>
      </c>
      <c r="R25" s="34"/>
      <c r="S25" s="34"/>
      <c r="T25" s="33">
        <f t="shared" si="4"/>
        <v>0</v>
      </c>
      <c r="U25" s="34"/>
      <c r="V25" s="34"/>
      <c r="W25" s="33">
        <f t="shared" si="5"/>
        <v>0</v>
      </c>
      <c r="X25" s="34"/>
      <c r="Y25" s="34"/>
      <c r="Z25" s="33">
        <f t="shared" si="6"/>
        <v>0</v>
      </c>
      <c r="AA25" s="34"/>
      <c r="AB25" s="34"/>
      <c r="AC25" s="33">
        <f t="shared" si="7"/>
        <v>0</v>
      </c>
      <c r="AD25" s="34"/>
      <c r="AE25" s="34"/>
      <c r="AF25" s="34"/>
      <c r="AG25" s="33">
        <f t="shared" si="8"/>
        <v>0</v>
      </c>
      <c r="AH25" s="34"/>
      <c r="AI25" s="34"/>
      <c r="AJ25" s="33">
        <f t="shared" si="9"/>
        <v>0</v>
      </c>
      <c r="AK25" s="34"/>
      <c r="AL25" s="34"/>
      <c r="AM25" s="33">
        <f t="shared" si="10"/>
        <v>0</v>
      </c>
      <c r="AN25" s="34"/>
      <c r="AO25" s="34"/>
      <c r="AP25" s="33">
        <f t="shared" si="11"/>
        <v>0</v>
      </c>
      <c r="AQ25" s="34"/>
      <c r="AR25" s="34"/>
      <c r="AS25" s="33">
        <f t="shared" si="12"/>
        <v>0</v>
      </c>
      <c r="AT25" s="34"/>
      <c r="AU25" s="34"/>
      <c r="AV25" s="33">
        <f t="shared" si="13"/>
        <v>0</v>
      </c>
      <c r="AW25" s="33">
        <f t="shared" si="14"/>
        <v>0</v>
      </c>
      <c r="AX25" s="33">
        <f t="shared" si="14"/>
        <v>0</v>
      </c>
      <c r="AY25" s="35"/>
      <c r="AZ25" s="35"/>
      <c r="BA25" s="35"/>
      <c r="BB25" s="35"/>
      <c r="BC25" s="35"/>
      <c r="BD25" s="35"/>
      <c r="BE25" s="34"/>
      <c r="BF25" s="34"/>
      <c r="BG25" s="33">
        <f t="shared" si="15"/>
        <v>0</v>
      </c>
      <c r="BH25" s="34"/>
      <c r="BI25" s="34"/>
      <c r="BJ25" s="33">
        <f t="shared" si="16"/>
        <v>0</v>
      </c>
      <c r="BK25" s="34"/>
      <c r="BL25" s="34"/>
      <c r="BM25" s="33">
        <f t="shared" si="17"/>
        <v>114</v>
      </c>
      <c r="BN25" s="34">
        <v>64</v>
      </c>
      <c r="BO25" s="34"/>
      <c r="BP25" s="34"/>
      <c r="BQ25" s="34">
        <v>50</v>
      </c>
      <c r="BR25" s="34"/>
      <c r="BS25" s="34"/>
      <c r="BT25" s="34"/>
      <c r="BU25" s="33">
        <f t="shared" si="18"/>
        <v>0</v>
      </c>
      <c r="BV25" s="34"/>
      <c r="BW25" s="34"/>
      <c r="BX25" s="33">
        <f t="shared" si="19"/>
        <v>0</v>
      </c>
      <c r="BY25" s="34"/>
      <c r="BZ25" s="34"/>
      <c r="CA25" s="33">
        <f t="shared" si="20"/>
        <v>0</v>
      </c>
      <c r="CB25" s="34"/>
      <c r="CC25" s="34"/>
      <c r="CD25" s="7">
        <f t="shared" si="21"/>
        <v>1315</v>
      </c>
      <c r="CE25" s="8">
        <f t="shared" si="22"/>
        <v>1099</v>
      </c>
      <c r="CF25" s="9">
        <f t="shared" si="23"/>
        <v>216</v>
      </c>
    </row>
    <row r="26" spans="1:84" ht="47.25" x14ac:dyDescent="0.2">
      <c r="A26" s="6" t="s">
        <v>86</v>
      </c>
      <c r="B26" s="33">
        <f t="shared" si="0"/>
        <v>0</v>
      </c>
      <c r="C26" s="34"/>
      <c r="D26" s="34"/>
      <c r="E26" s="34"/>
      <c r="F26" s="34"/>
      <c r="G26" s="33">
        <f t="shared" si="1"/>
        <v>58</v>
      </c>
      <c r="H26" s="34">
        <v>0</v>
      </c>
      <c r="I26" s="34">
        <v>0</v>
      </c>
      <c r="J26" s="34">
        <v>0</v>
      </c>
      <c r="K26" s="34">
        <v>58</v>
      </c>
      <c r="L26" s="33">
        <f t="shared" si="2"/>
        <v>666</v>
      </c>
      <c r="M26" s="34">
        <v>0</v>
      </c>
      <c r="N26" s="34">
        <v>0</v>
      </c>
      <c r="O26" s="34">
        <v>0</v>
      </c>
      <c r="P26" s="34">
        <v>666</v>
      </c>
      <c r="Q26" s="33">
        <f t="shared" si="3"/>
        <v>0</v>
      </c>
      <c r="R26" s="34"/>
      <c r="S26" s="34"/>
      <c r="T26" s="33">
        <f t="shared" si="4"/>
        <v>0</v>
      </c>
      <c r="U26" s="34"/>
      <c r="V26" s="34"/>
      <c r="W26" s="33">
        <f t="shared" si="5"/>
        <v>0</v>
      </c>
      <c r="X26" s="34"/>
      <c r="Y26" s="34"/>
      <c r="Z26" s="33">
        <f t="shared" si="6"/>
        <v>0</v>
      </c>
      <c r="AA26" s="34"/>
      <c r="AB26" s="34"/>
      <c r="AC26" s="33">
        <f t="shared" si="7"/>
        <v>0</v>
      </c>
      <c r="AD26" s="34"/>
      <c r="AE26" s="34"/>
      <c r="AF26" s="34"/>
      <c r="AG26" s="33">
        <f t="shared" si="8"/>
        <v>0</v>
      </c>
      <c r="AH26" s="34"/>
      <c r="AI26" s="34"/>
      <c r="AJ26" s="33">
        <f t="shared" si="9"/>
        <v>0</v>
      </c>
      <c r="AK26" s="34"/>
      <c r="AL26" s="34"/>
      <c r="AM26" s="33">
        <f t="shared" si="10"/>
        <v>0</v>
      </c>
      <c r="AN26" s="34"/>
      <c r="AO26" s="34"/>
      <c r="AP26" s="33">
        <f t="shared" si="11"/>
        <v>0</v>
      </c>
      <c r="AQ26" s="34"/>
      <c r="AR26" s="34"/>
      <c r="AS26" s="33">
        <f t="shared" si="12"/>
        <v>0</v>
      </c>
      <c r="AT26" s="34"/>
      <c r="AU26" s="34"/>
      <c r="AV26" s="33">
        <f t="shared" si="13"/>
        <v>0</v>
      </c>
      <c r="AW26" s="33">
        <f t="shared" si="14"/>
        <v>0</v>
      </c>
      <c r="AX26" s="33">
        <f t="shared" si="14"/>
        <v>0</v>
      </c>
      <c r="AY26" s="35"/>
      <c r="AZ26" s="35"/>
      <c r="BA26" s="35"/>
      <c r="BB26" s="35"/>
      <c r="BC26" s="35"/>
      <c r="BD26" s="35"/>
      <c r="BE26" s="34"/>
      <c r="BF26" s="34"/>
      <c r="BG26" s="33">
        <f t="shared" si="15"/>
        <v>0</v>
      </c>
      <c r="BH26" s="34"/>
      <c r="BI26" s="34"/>
      <c r="BJ26" s="33">
        <f t="shared" si="16"/>
        <v>0</v>
      </c>
      <c r="BK26" s="34"/>
      <c r="BL26" s="34"/>
      <c r="BM26" s="33">
        <f t="shared" si="17"/>
        <v>113</v>
      </c>
      <c r="BN26" s="34">
        <v>82</v>
      </c>
      <c r="BO26" s="34">
        <v>0</v>
      </c>
      <c r="BP26" s="34">
        <v>31</v>
      </c>
      <c r="BQ26" s="34">
        <v>0</v>
      </c>
      <c r="BR26" s="34">
        <v>0</v>
      </c>
      <c r="BS26" s="34"/>
      <c r="BT26" s="34"/>
      <c r="BU26" s="33">
        <f t="shared" si="18"/>
        <v>0</v>
      </c>
      <c r="BV26" s="34"/>
      <c r="BW26" s="34"/>
      <c r="BX26" s="33">
        <f t="shared" si="19"/>
        <v>0</v>
      </c>
      <c r="BY26" s="34"/>
      <c r="BZ26" s="34"/>
      <c r="CA26" s="33">
        <f t="shared" si="20"/>
        <v>0</v>
      </c>
      <c r="CB26" s="34"/>
      <c r="CC26" s="34"/>
      <c r="CD26" s="7">
        <f t="shared" si="21"/>
        <v>837</v>
      </c>
      <c r="CE26" s="8">
        <f t="shared" si="22"/>
        <v>779</v>
      </c>
      <c r="CF26" s="9">
        <f t="shared" si="23"/>
        <v>58</v>
      </c>
    </row>
    <row r="27" spans="1:84" ht="47.25" x14ac:dyDescent="0.2">
      <c r="A27" s="6" t="s">
        <v>87</v>
      </c>
      <c r="B27" s="33">
        <f t="shared" si="0"/>
        <v>0</v>
      </c>
      <c r="C27" s="34"/>
      <c r="D27" s="34"/>
      <c r="E27" s="34"/>
      <c r="F27" s="34"/>
      <c r="G27" s="33">
        <f t="shared" si="1"/>
        <v>118</v>
      </c>
      <c r="H27" s="34">
        <v>0</v>
      </c>
      <c r="I27" s="34">
        <v>0</v>
      </c>
      <c r="J27" s="34">
        <v>0</v>
      </c>
      <c r="K27" s="34">
        <v>118</v>
      </c>
      <c r="L27" s="33">
        <f t="shared" si="2"/>
        <v>576</v>
      </c>
      <c r="M27" s="34">
        <v>0</v>
      </c>
      <c r="N27" s="34">
        <v>0</v>
      </c>
      <c r="O27" s="34">
        <v>0</v>
      </c>
      <c r="P27" s="34">
        <v>576</v>
      </c>
      <c r="Q27" s="33">
        <f t="shared" si="3"/>
        <v>0</v>
      </c>
      <c r="R27" s="34"/>
      <c r="S27" s="34"/>
      <c r="T27" s="33">
        <f t="shared" si="4"/>
        <v>0</v>
      </c>
      <c r="U27" s="34"/>
      <c r="V27" s="34"/>
      <c r="W27" s="33">
        <f t="shared" si="5"/>
        <v>0</v>
      </c>
      <c r="X27" s="34"/>
      <c r="Y27" s="34"/>
      <c r="Z27" s="33">
        <f t="shared" si="6"/>
        <v>0</v>
      </c>
      <c r="AA27" s="34"/>
      <c r="AB27" s="34"/>
      <c r="AC27" s="33">
        <f t="shared" si="7"/>
        <v>0</v>
      </c>
      <c r="AD27" s="34"/>
      <c r="AE27" s="34"/>
      <c r="AF27" s="34"/>
      <c r="AG27" s="33">
        <f t="shared" si="8"/>
        <v>0</v>
      </c>
      <c r="AH27" s="34"/>
      <c r="AI27" s="34"/>
      <c r="AJ27" s="33">
        <f t="shared" si="9"/>
        <v>0</v>
      </c>
      <c r="AK27" s="34"/>
      <c r="AL27" s="34"/>
      <c r="AM27" s="33">
        <f t="shared" si="10"/>
        <v>0</v>
      </c>
      <c r="AN27" s="34"/>
      <c r="AO27" s="34"/>
      <c r="AP27" s="33">
        <f t="shared" si="11"/>
        <v>0</v>
      </c>
      <c r="AQ27" s="34"/>
      <c r="AR27" s="34"/>
      <c r="AS27" s="33">
        <f t="shared" si="12"/>
        <v>0</v>
      </c>
      <c r="AT27" s="34"/>
      <c r="AU27" s="34"/>
      <c r="AV27" s="33">
        <f t="shared" si="13"/>
        <v>0</v>
      </c>
      <c r="AW27" s="33">
        <f t="shared" si="14"/>
        <v>0</v>
      </c>
      <c r="AX27" s="33">
        <f t="shared" si="14"/>
        <v>0</v>
      </c>
      <c r="AY27" s="35"/>
      <c r="AZ27" s="35"/>
      <c r="BA27" s="35"/>
      <c r="BB27" s="35"/>
      <c r="BC27" s="35"/>
      <c r="BD27" s="35"/>
      <c r="BE27" s="34"/>
      <c r="BF27" s="34"/>
      <c r="BG27" s="33">
        <f t="shared" si="15"/>
        <v>0</v>
      </c>
      <c r="BH27" s="34"/>
      <c r="BI27" s="34"/>
      <c r="BJ27" s="33">
        <f t="shared" si="16"/>
        <v>0</v>
      </c>
      <c r="BK27" s="34"/>
      <c r="BL27" s="34"/>
      <c r="BM27" s="33">
        <f t="shared" si="17"/>
        <v>184</v>
      </c>
      <c r="BN27" s="34">
        <v>90</v>
      </c>
      <c r="BO27" s="34">
        <v>0</v>
      </c>
      <c r="BP27" s="34">
        <v>60</v>
      </c>
      <c r="BQ27" s="34">
        <v>34</v>
      </c>
      <c r="BR27" s="34"/>
      <c r="BS27" s="34"/>
      <c r="BT27" s="34"/>
      <c r="BU27" s="33">
        <f t="shared" si="18"/>
        <v>0</v>
      </c>
      <c r="BV27" s="34"/>
      <c r="BW27" s="34"/>
      <c r="BX27" s="33">
        <f t="shared" si="19"/>
        <v>0</v>
      </c>
      <c r="BY27" s="34"/>
      <c r="BZ27" s="34"/>
      <c r="CA27" s="33">
        <f t="shared" si="20"/>
        <v>0</v>
      </c>
      <c r="CB27" s="34"/>
      <c r="CC27" s="34"/>
      <c r="CD27" s="7">
        <f t="shared" si="21"/>
        <v>878</v>
      </c>
      <c r="CE27" s="8">
        <f t="shared" si="22"/>
        <v>760</v>
      </c>
      <c r="CF27" s="9">
        <f t="shared" si="23"/>
        <v>118</v>
      </c>
    </row>
    <row r="28" spans="1:84" ht="47.25" x14ac:dyDescent="0.2">
      <c r="A28" s="6" t="s">
        <v>88</v>
      </c>
      <c r="B28" s="33">
        <f t="shared" si="0"/>
        <v>0</v>
      </c>
      <c r="C28" s="34"/>
      <c r="D28" s="34"/>
      <c r="E28" s="34"/>
      <c r="F28" s="34"/>
      <c r="G28" s="33">
        <f t="shared" si="1"/>
        <v>0</v>
      </c>
      <c r="H28" s="34"/>
      <c r="I28" s="34"/>
      <c r="J28" s="34"/>
      <c r="K28" s="34"/>
      <c r="L28" s="33">
        <f t="shared" si="2"/>
        <v>354</v>
      </c>
      <c r="M28" s="34">
        <v>0</v>
      </c>
      <c r="N28" s="34">
        <v>0</v>
      </c>
      <c r="O28" s="34">
        <v>0</v>
      </c>
      <c r="P28" s="34">
        <v>354</v>
      </c>
      <c r="Q28" s="33">
        <f t="shared" si="3"/>
        <v>0</v>
      </c>
      <c r="R28" s="34"/>
      <c r="S28" s="34"/>
      <c r="T28" s="33">
        <f t="shared" si="4"/>
        <v>0</v>
      </c>
      <c r="U28" s="34"/>
      <c r="V28" s="34"/>
      <c r="W28" s="33">
        <f t="shared" si="5"/>
        <v>0</v>
      </c>
      <c r="X28" s="34"/>
      <c r="Y28" s="34"/>
      <c r="Z28" s="33">
        <f t="shared" si="6"/>
        <v>0</v>
      </c>
      <c r="AA28" s="34"/>
      <c r="AB28" s="34"/>
      <c r="AC28" s="33">
        <f t="shared" si="7"/>
        <v>0</v>
      </c>
      <c r="AD28" s="34"/>
      <c r="AE28" s="34"/>
      <c r="AF28" s="34"/>
      <c r="AG28" s="33">
        <f t="shared" si="8"/>
        <v>0</v>
      </c>
      <c r="AH28" s="34"/>
      <c r="AI28" s="34"/>
      <c r="AJ28" s="33">
        <f t="shared" si="9"/>
        <v>0</v>
      </c>
      <c r="AK28" s="34"/>
      <c r="AL28" s="34"/>
      <c r="AM28" s="33">
        <f t="shared" si="10"/>
        <v>0</v>
      </c>
      <c r="AN28" s="34"/>
      <c r="AO28" s="34"/>
      <c r="AP28" s="33">
        <f t="shared" si="11"/>
        <v>0</v>
      </c>
      <c r="AQ28" s="34"/>
      <c r="AR28" s="34"/>
      <c r="AS28" s="33">
        <f t="shared" si="12"/>
        <v>0</v>
      </c>
      <c r="AT28" s="34"/>
      <c r="AU28" s="34"/>
      <c r="AV28" s="33">
        <f t="shared" si="13"/>
        <v>0</v>
      </c>
      <c r="AW28" s="33">
        <f t="shared" si="14"/>
        <v>0</v>
      </c>
      <c r="AX28" s="33">
        <f t="shared" si="14"/>
        <v>0</v>
      </c>
      <c r="AY28" s="35"/>
      <c r="AZ28" s="35"/>
      <c r="BA28" s="35"/>
      <c r="BB28" s="35"/>
      <c r="BC28" s="35"/>
      <c r="BD28" s="35"/>
      <c r="BE28" s="34"/>
      <c r="BF28" s="34"/>
      <c r="BG28" s="33">
        <f t="shared" si="15"/>
        <v>0</v>
      </c>
      <c r="BH28" s="34"/>
      <c r="BI28" s="34"/>
      <c r="BJ28" s="33">
        <f t="shared" si="16"/>
        <v>0</v>
      </c>
      <c r="BK28" s="34"/>
      <c r="BL28" s="34"/>
      <c r="BM28" s="33">
        <f t="shared" si="17"/>
        <v>0</v>
      </c>
      <c r="BN28" s="34"/>
      <c r="BO28" s="34"/>
      <c r="BP28" s="34"/>
      <c r="BQ28" s="34"/>
      <c r="BR28" s="34"/>
      <c r="BS28" s="34"/>
      <c r="BT28" s="34"/>
      <c r="BU28" s="33">
        <f t="shared" si="18"/>
        <v>0</v>
      </c>
      <c r="BV28" s="34"/>
      <c r="BW28" s="34"/>
      <c r="BX28" s="33">
        <f t="shared" si="19"/>
        <v>0</v>
      </c>
      <c r="BY28" s="34"/>
      <c r="BZ28" s="34"/>
      <c r="CA28" s="33">
        <f t="shared" si="20"/>
        <v>0</v>
      </c>
      <c r="CB28" s="34"/>
      <c r="CC28" s="34"/>
      <c r="CD28" s="7">
        <f t="shared" si="21"/>
        <v>354</v>
      </c>
      <c r="CE28" s="8">
        <f t="shared" si="22"/>
        <v>354</v>
      </c>
      <c r="CF28" s="9">
        <f t="shared" si="23"/>
        <v>0</v>
      </c>
    </row>
    <row r="29" spans="1:84" ht="47.25" x14ac:dyDescent="0.2">
      <c r="A29" s="6" t="s">
        <v>89</v>
      </c>
      <c r="B29" s="33">
        <f t="shared" si="0"/>
        <v>0</v>
      </c>
      <c r="C29" s="34"/>
      <c r="D29" s="34"/>
      <c r="E29" s="34"/>
      <c r="F29" s="34"/>
      <c r="G29" s="33">
        <f t="shared" si="1"/>
        <v>126</v>
      </c>
      <c r="H29" s="34">
        <v>0</v>
      </c>
      <c r="I29" s="34">
        <v>0</v>
      </c>
      <c r="J29" s="34">
        <v>0</v>
      </c>
      <c r="K29" s="34">
        <v>126</v>
      </c>
      <c r="L29" s="33">
        <f t="shared" si="2"/>
        <v>806</v>
      </c>
      <c r="M29" s="34">
        <v>0</v>
      </c>
      <c r="N29" s="34">
        <v>0</v>
      </c>
      <c r="O29" s="34">
        <v>0</v>
      </c>
      <c r="P29" s="34">
        <v>806</v>
      </c>
      <c r="Q29" s="33">
        <f t="shared" si="3"/>
        <v>0</v>
      </c>
      <c r="R29" s="34"/>
      <c r="S29" s="34"/>
      <c r="T29" s="33">
        <f t="shared" si="4"/>
        <v>0</v>
      </c>
      <c r="U29" s="34"/>
      <c r="V29" s="34"/>
      <c r="W29" s="33">
        <f t="shared" si="5"/>
        <v>0</v>
      </c>
      <c r="X29" s="34"/>
      <c r="Y29" s="34"/>
      <c r="Z29" s="33">
        <f t="shared" si="6"/>
        <v>0</v>
      </c>
      <c r="AA29" s="34"/>
      <c r="AB29" s="34"/>
      <c r="AC29" s="33">
        <f t="shared" si="7"/>
        <v>0</v>
      </c>
      <c r="AD29" s="34"/>
      <c r="AE29" s="34"/>
      <c r="AF29" s="34"/>
      <c r="AG29" s="33">
        <f t="shared" si="8"/>
        <v>0</v>
      </c>
      <c r="AH29" s="34"/>
      <c r="AI29" s="34"/>
      <c r="AJ29" s="33">
        <f t="shared" si="9"/>
        <v>0</v>
      </c>
      <c r="AK29" s="34"/>
      <c r="AL29" s="34"/>
      <c r="AM29" s="33">
        <f t="shared" si="10"/>
        <v>0</v>
      </c>
      <c r="AN29" s="34"/>
      <c r="AO29" s="34"/>
      <c r="AP29" s="33">
        <f t="shared" si="11"/>
        <v>0</v>
      </c>
      <c r="AQ29" s="34"/>
      <c r="AR29" s="34"/>
      <c r="AS29" s="33">
        <f t="shared" si="12"/>
        <v>0</v>
      </c>
      <c r="AT29" s="34"/>
      <c r="AU29" s="34"/>
      <c r="AV29" s="33">
        <f t="shared" si="13"/>
        <v>0</v>
      </c>
      <c r="AW29" s="33">
        <f t="shared" si="14"/>
        <v>0</v>
      </c>
      <c r="AX29" s="33">
        <f t="shared" si="14"/>
        <v>0</v>
      </c>
      <c r="AY29" s="35"/>
      <c r="AZ29" s="35"/>
      <c r="BA29" s="35"/>
      <c r="BB29" s="35"/>
      <c r="BC29" s="35"/>
      <c r="BD29" s="35"/>
      <c r="BE29" s="34"/>
      <c r="BF29" s="34"/>
      <c r="BG29" s="33">
        <f t="shared" si="15"/>
        <v>0</v>
      </c>
      <c r="BH29" s="34"/>
      <c r="BI29" s="34"/>
      <c r="BJ29" s="33">
        <f t="shared" si="16"/>
        <v>0</v>
      </c>
      <c r="BK29" s="34"/>
      <c r="BL29" s="34"/>
      <c r="BM29" s="33">
        <f t="shared" si="17"/>
        <v>100</v>
      </c>
      <c r="BN29" s="34">
        <v>64</v>
      </c>
      <c r="BO29" s="34">
        <v>0</v>
      </c>
      <c r="BP29" s="34">
        <v>18</v>
      </c>
      <c r="BQ29" s="34">
        <v>18</v>
      </c>
      <c r="BR29" s="34"/>
      <c r="BS29" s="34"/>
      <c r="BT29" s="34"/>
      <c r="BU29" s="33">
        <f t="shared" si="18"/>
        <v>0</v>
      </c>
      <c r="BV29" s="34"/>
      <c r="BW29" s="34"/>
      <c r="BX29" s="33">
        <f t="shared" si="19"/>
        <v>0</v>
      </c>
      <c r="BY29" s="34"/>
      <c r="BZ29" s="34"/>
      <c r="CA29" s="33">
        <f t="shared" si="20"/>
        <v>0</v>
      </c>
      <c r="CB29" s="34"/>
      <c r="CC29" s="34"/>
      <c r="CD29" s="7">
        <f t="shared" si="21"/>
        <v>1032</v>
      </c>
      <c r="CE29" s="8">
        <f t="shared" si="22"/>
        <v>906</v>
      </c>
      <c r="CF29" s="9">
        <f t="shared" si="23"/>
        <v>126</v>
      </c>
    </row>
    <row r="30" spans="1:84" ht="47.25" x14ac:dyDescent="0.2">
      <c r="A30" s="6" t="s">
        <v>90</v>
      </c>
      <c r="B30" s="33">
        <f t="shared" si="0"/>
        <v>0</v>
      </c>
      <c r="C30" s="34"/>
      <c r="D30" s="34"/>
      <c r="E30" s="34"/>
      <c r="F30" s="34"/>
      <c r="G30" s="33">
        <f t="shared" si="1"/>
        <v>100</v>
      </c>
      <c r="H30" s="34">
        <v>0</v>
      </c>
      <c r="I30" s="34">
        <v>0</v>
      </c>
      <c r="J30" s="34">
        <v>0</v>
      </c>
      <c r="K30" s="34">
        <v>100</v>
      </c>
      <c r="L30" s="33">
        <f t="shared" si="2"/>
        <v>864</v>
      </c>
      <c r="M30" s="34">
        <v>0</v>
      </c>
      <c r="N30" s="34">
        <v>0</v>
      </c>
      <c r="O30" s="34">
        <v>0</v>
      </c>
      <c r="P30" s="34">
        <v>864</v>
      </c>
      <c r="Q30" s="33">
        <f t="shared" si="3"/>
        <v>0</v>
      </c>
      <c r="R30" s="34"/>
      <c r="S30" s="34"/>
      <c r="T30" s="33">
        <f t="shared" si="4"/>
        <v>0</v>
      </c>
      <c r="U30" s="34"/>
      <c r="V30" s="34"/>
      <c r="W30" s="33">
        <f t="shared" si="5"/>
        <v>0</v>
      </c>
      <c r="X30" s="34"/>
      <c r="Y30" s="34"/>
      <c r="Z30" s="33">
        <f t="shared" si="6"/>
        <v>0</v>
      </c>
      <c r="AA30" s="34"/>
      <c r="AB30" s="34"/>
      <c r="AC30" s="33">
        <f t="shared" si="7"/>
        <v>0</v>
      </c>
      <c r="AD30" s="34"/>
      <c r="AE30" s="34"/>
      <c r="AF30" s="34"/>
      <c r="AG30" s="33">
        <f t="shared" si="8"/>
        <v>0</v>
      </c>
      <c r="AH30" s="34"/>
      <c r="AI30" s="34"/>
      <c r="AJ30" s="33">
        <f t="shared" si="9"/>
        <v>0</v>
      </c>
      <c r="AK30" s="34"/>
      <c r="AL30" s="34"/>
      <c r="AM30" s="33">
        <f t="shared" si="10"/>
        <v>0</v>
      </c>
      <c r="AN30" s="34"/>
      <c r="AO30" s="34"/>
      <c r="AP30" s="33">
        <f t="shared" si="11"/>
        <v>0</v>
      </c>
      <c r="AQ30" s="34"/>
      <c r="AR30" s="34"/>
      <c r="AS30" s="33">
        <f t="shared" si="12"/>
        <v>0</v>
      </c>
      <c r="AT30" s="34"/>
      <c r="AU30" s="34"/>
      <c r="AV30" s="33">
        <f t="shared" si="13"/>
        <v>0</v>
      </c>
      <c r="AW30" s="33">
        <f t="shared" si="14"/>
        <v>0</v>
      </c>
      <c r="AX30" s="33">
        <f t="shared" si="14"/>
        <v>0</v>
      </c>
      <c r="AY30" s="35"/>
      <c r="AZ30" s="35"/>
      <c r="BA30" s="35"/>
      <c r="BB30" s="35"/>
      <c r="BC30" s="35"/>
      <c r="BD30" s="35"/>
      <c r="BE30" s="34"/>
      <c r="BF30" s="34"/>
      <c r="BG30" s="33">
        <f t="shared" si="15"/>
        <v>0</v>
      </c>
      <c r="BH30" s="34"/>
      <c r="BI30" s="34"/>
      <c r="BJ30" s="33">
        <f t="shared" si="16"/>
        <v>0</v>
      </c>
      <c r="BK30" s="34"/>
      <c r="BL30" s="34"/>
      <c r="BM30" s="33">
        <f t="shared" si="17"/>
        <v>127</v>
      </c>
      <c r="BN30" s="34">
        <v>127</v>
      </c>
      <c r="BO30" s="34"/>
      <c r="BP30" s="34"/>
      <c r="BQ30" s="34"/>
      <c r="BR30" s="34"/>
      <c r="BS30" s="34"/>
      <c r="BT30" s="34"/>
      <c r="BU30" s="33">
        <f t="shared" si="18"/>
        <v>0</v>
      </c>
      <c r="BV30" s="34"/>
      <c r="BW30" s="34"/>
      <c r="BX30" s="33">
        <f t="shared" si="19"/>
        <v>0</v>
      </c>
      <c r="BY30" s="34"/>
      <c r="BZ30" s="34"/>
      <c r="CA30" s="33">
        <f t="shared" si="20"/>
        <v>0</v>
      </c>
      <c r="CB30" s="34"/>
      <c r="CC30" s="34"/>
      <c r="CD30" s="7">
        <f t="shared" si="21"/>
        <v>1091</v>
      </c>
      <c r="CE30" s="8">
        <f t="shared" si="22"/>
        <v>991</v>
      </c>
      <c r="CF30" s="9">
        <f t="shared" si="23"/>
        <v>100</v>
      </c>
    </row>
    <row r="31" spans="1:84" ht="47.25" x14ac:dyDescent="0.2">
      <c r="A31" s="6" t="s">
        <v>91</v>
      </c>
      <c r="B31" s="33">
        <f t="shared" si="0"/>
        <v>0</v>
      </c>
      <c r="C31" s="34"/>
      <c r="D31" s="34"/>
      <c r="E31" s="34"/>
      <c r="F31" s="34"/>
      <c r="G31" s="33">
        <f t="shared" si="1"/>
        <v>0</v>
      </c>
      <c r="H31" s="34"/>
      <c r="I31" s="34"/>
      <c r="J31" s="34"/>
      <c r="K31" s="34"/>
      <c r="L31" s="33">
        <f t="shared" si="2"/>
        <v>894</v>
      </c>
      <c r="M31" s="34">
        <v>0</v>
      </c>
      <c r="N31" s="34">
        <v>0</v>
      </c>
      <c r="O31" s="34">
        <v>0</v>
      </c>
      <c r="P31" s="34">
        <f>905-11</f>
        <v>894</v>
      </c>
      <c r="Q31" s="33">
        <f t="shared" si="3"/>
        <v>0</v>
      </c>
      <c r="R31" s="34"/>
      <c r="S31" s="34"/>
      <c r="T31" s="33">
        <f t="shared" si="4"/>
        <v>0</v>
      </c>
      <c r="U31" s="34"/>
      <c r="V31" s="34"/>
      <c r="W31" s="33">
        <f t="shared" si="5"/>
        <v>0</v>
      </c>
      <c r="X31" s="34"/>
      <c r="Y31" s="34"/>
      <c r="Z31" s="33">
        <f t="shared" si="6"/>
        <v>0</v>
      </c>
      <c r="AA31" s="34"/>
      <c r="AB31" s="34"/>
      <c r="AC31" s="33">
        <f t="shared" si="7"/>
        <v>0</v>
      </c>
      <c r="AD31" s="34"/>
      <c r="AE31" s="34"/>
      <c r="AF31" s="34"/>
      <c r="AG31" s="33">
        <f t="shared" si="8"/>
        <v>0</v>
      </c>
      <c r="AH31" s="34"/>
      <c r="AI31" s="34"/>
      <c r="AJ31" s="33">
        <f t="shared" si="9"/>
        <v>0</v>
      </c>
      <c r="AK31" s="34"/>
      <c r="AL31" s="34"/>
      <c r="AM31" s="33">
        <f t="shared" si="10"/>
        <v>0</v>
      </c>
      <c r="AN31" s="34"/>
      <c r="AO31" s="34"/>
      <c r="AP31" s="33">
        <f t="shared" si="11"/>
        <v>0</v>
      </c>
      <c r="AQ31" s="34"/>
      <c r="AR31" s="34"/>
      <c r="AS31" s="33">
        <f t="shared" si="12"/>
        <v>0</v>
      </c>
      <c r="AT31" s="34"/>
      <c r="AU31" s="34"/>
      <c r="AV31" s="33">
        <f t="shared" si="13"/>
        <v>0</v>
      </c>
      <c r="AW31" s="33">
        <f t="shared" si="14"/>
        <v>0</v>
      </c>
      <c r="AX31" s="33">
        <f t="shared" si="14"/>
        <v>0</v>
      </c>
      <c r="AY31" s="35"/>
      <c r="AZ31" s="35"/>
      <c r="BA31" s="35"/>
      <c r="BB31" s="35"/>
      <c r="BC31" s="35"/>
      <c r="BD31" s="35"/>
      <c r="BE31" s="34"/>
      <c r="BF31" s="34"/>
      <c r="BG31" s="33">
        <f t="shared" si="15"/>
        <v>0</v>
      </c>
      <c r="BH31" s="34"/>
      <c r="BI31" s="34"/>
      <c r="BJ31" s="33">
        <f t="shared" si="16"/>
        <v>0</v>
      </c>
      <c r="BK31" s="34"/>
      <c r="BL31" s="34"/>
      <c r="BM31" s="33">
        <f t="shared" si="17"/>
        <v>80</v>
      </c>
      <c r="BN31" s="34">
        <v>44</v>
      </c>
      <c r="BO31" s="34">
        <v>0</v>
      </c>
      <c r="BP31" s="34">
        <f>25+11</f>
        <v>36</v>
      </c>
      <c r="BQ31" s="34"/>
      <c r="BR31" s="34"/>
      <c r="BS31" s="34"/>
      <c r="BT31" s="34"/>
      <c r="BU31" s="33">
        <f t="shared" si="18"/>
        <v>0</v>
      </c>
      <c r="BV31" s="34"/>
      <c r="BW31" s="34"/>
      <c r="BX31" s="33">
        <f t="shared" si="19"/>
        <v>0</v>
      </c>
      <c r="BY31" s="34"/>
      <c r="BZ31" s="34"/>
      <c r="CA31" s="33">
        <f t="shared" si="20"/>
        <v>0</v>
      </c>
      <c r="CB31" s="34"/>
      <c r="CC31" s="34"/>
      <c r="CD31" s="7">
        <f t="shared" si="21"/>
        <v>974</v>
      </c>
      <c r="CE31" s="8">
        <f t="shared" si="22"/>
        <v>974</v>
      </c>
      <c r="CF31" s="9">
        <f t="shared" si="23"/>
        <v>0</v>
      </c>
    </row>
    <row r="32" spans="1:84" ht="47.25" x14ac:dyDescent="0.2">
      <c r="A32" s="6" t="s">
        <v>92</v>
      </c>
      <c r="B32" s="33">
        <f t="shared" si="0"/>
        <v>0</v>
      </c>
      <c r="C32" s="34"/>
      <c r="D32" s="34"/>
      <c r="E32" s="34"/>
      <c r="F32" s="34"/>
      <c r="G32" s="33">
        <f t="shared" si="1"/>
        <v>125</v>
      </c>
      <c r="H32" s="34">
        <v>0</v>
      </c>
      <c r="I32" s="34">
        <v>0</v>
      </c>
      <c r="J32" s="34">
        <v>0</v>
      </c>
      <c r="K32" s="34">
        <v>125</v>
      </c>
      <c r="L32" s="33">
        <f t="shared" si="2"/>
        <v>800</v>
      </c>
      <c r="M32" s="34">
        <v>0</v>
      </c>
      <c r="N32" s="34">
        <v>0</v>
      </c>
      <c r="O32" s="34">
        <v>0</v>
      </c>
      <c r="P32" s="34">
        <v>800</v>
      </c>
      <c r="Q32" s="33">
        <f t="shared" si="3"/>
        <v>0</v>
      </c>
      <c r="R32" s="34"/>
      <c r="S32" s="34"/>
      <c r="T32" s="33">
        <f t="shared" si="4"/>
        <v>0</v>
      </c>
      <c r="U32" s="34"/>
      <c r="V32" s="34"/>
      <c r="W32" s="33">
        <f t="shared" si="5"/>
        <v>0</v>
      </c>
      <c r="X32" s="34"/>
      <c r="Y32" s="34"/>
      <c r="Z32" s="33">
        <f t="shared" si="6"/>
        <v>0</v>
      </c>
      <c r="AA32" s="34"/>
      <c r="AB32" s="34"/>
      <c r="AC32" s="33">
        <f t="shared" si="7"/>
        <v>0</v>
      </c>
      <c r="AD32" s="34"/>
      <c r="AE32" s="34"/>
      <c r="AF32" s="34"/>
      <c r="AG32" s="33">
        <f t="shared" si="8"/>
        <v>0</v>
      </c>
      <c r="AH32" s="34"/>
      <c r="AI32" s="34"/>
      <c r="AJ32" s="33">
        <f t="shared" si="9"/>
        <v>0</v>
      </c>
      <c r="AK32" s="34"/>
      <c r="AL32" s="34"/>
      <c r="AM32" s="33">
        <f t="shared" si="10"/>
        <v>0</v>
      </c>
      <c r="AN32" s="34"/>
      <c r="AO32" s="34"/>
      <c r="AP32" s="33">
        <f t="shared" si="11"/>
        <v>0</v>
      </c>
      <c r="AQ32" s="34"/>
      <c r="AR32" s="34"/>
      <c r="AS32" s="33">
        <f t="shared" si="12"/>
        <v>0</v>
      </c>
      <c r="AT32" s="34"/>
      <c r="AU32" s="34"/>
      <c r="AV32" s="33">
        <f t="shared" si="13"/>
        <v>0</v>
      </c>
      <c r="AW32" s="33">
        <f t="shared" si="14"/>
        <v>0</v>
      </c>
      <c r="AX32" s="33">
        <f t="shared" si="14"/>
        <v>0</v>
      </c>
      <c r="AY32" s="35"/>
      <c r="AZ32" s="35"/>
      <c r="BA32" s="35"/>
      <c r="BB32" s="35"/>
      <c r="BC32" s="35"/>
      <c r="BD32" s="35"/>
      <c r="BE32" s="34"/>
      <c r="BF32" s="34"/>
      <c r="BG32" s="33">
        <f t="shared" si="15"/>
        <v>0</v>
      </c>
      <c r="BH32" s="34"/>
      <c r="BI32" s="34"/>
      <c r="BJ32" s="33">
        <f t="shared" si="16"/>
        <v>0</v>
      </c>
      <c r="BK32" s="34"/>
      <c r="BL32" s="34"/>
      <c r="BM32" s="33">
        <f t="shared" si="17"/>
        <v>113</v>
      </c>
      <c r="BN32" s="34">
        <v>46</v>
      </c>
      <c r="BO32" s="34">
        <v>0</v>
      </c>
      <c r="BP32" s="34">
        <v>33</v>
      </c>
      <c r="BQ32" s="34">
        <v>34</v>
      </c>
      <c r="BR32" s="34">
        <v>0</v>
      </c>
      <c r="BS32" s="34"/>
      <c r="BT32" s="34"/>
      <c r="BU32" s="33">
        <f t="shared" si="18"/>
        <v>0</v>
      </c>
      <c r="BV32" s="34"/>
      <c r="BW32" s="34"/>
      <c r="BX32" s="33">
        <f t="shared" si="19"/>
        <v>0</v>
      </c>
      <c r="BY32" s="34"/>
      <c r="BZ32" s="34"/>
      <c r="CA32" s="33">
        <f t="shared" si="20"/>
        <v>0</v>
      </c>
      <c r="CB32" s="34"/>
      <c r="CC32" s="34"/>
      <c r="CD32" s="7">
        <f t="shared" si="21"/>
        <v>1038</v>
      </c>
      <c r="CE32" s="8">
        <f t="shared" si="22"/>
        <v>913</v>
      </c>
      <c r="CF32" s="9">
        <f t="shared" si="23"/>
        <v>125</v>
      </c>
    </row>
    <row r="33" spans="1:84" ht="47.25" x14ac:dyDescent="0.2">
      <c r="A33" s="6" t="s">
        <v>93</v>
      </c>
      <c r="B33" s="33">
        <f t="shared" si="0"/>
        <v>0</v>
      </c>
      <c r="C33" s="34"/>
      <c r="D33" s="34"/>
      <c r="E33" s="34"/>
      <c r="F33" s="34"/>
      <c r="G33" s="33">
        <f t="shared" si="1"/>
        <v>140</v>
      </c>
      <c r="H33" s="34">
        <v>0</v>
      </c>
      <c r="I33" s="34">
        <v>0</v>
      </c>
      <c r="J33" s="34">
        <v>0</v>
      </c>
      <c r="K33" s="34">
        <v>140</v>
      </c>
      <c r="L33" s="33">
        <f t="shared" si="2"/>
        <v>188</v>
      </c>
      <c r="M33" s="34">
        <v>0</v>
      </c>
      <c r="N33" s="34">
        <v>0</v>
      </c>
      <c r="O33" s="34">
        <v>0</v>
      </c>
      <c r="P33" s="34">
        <v>188</v>
      </c>
      <c r="Q33" s="33">
        <f t="shared" si="3"/>
        <v>0</v>
      </c>
      <c r="R33" s="34"/>
      <c r="S33" s="34"/>
      <c r="T33" s="33">
        <f t="shared" si="4"/>
        <v>0</v>
      </c>
      <c r="U33" s="34"/>
      <c r="V33" s="34"/>
      <c r="W33" s="33">
        <f t="shared" si="5"/>
        <v>0</v>
      </c>
      <c r="X33" s="34"/>
      <c r="Y33" s="34"/>
      <c r="Z33" s="33">
        <f t="shared" si="6"/>
        <v>0</v>
      </c>
      <c r="AA33" s="34"/>
      <c r="AB33" s="34"/>
      <c r="AC33" s="33">
        <f t="shared" si="7"/>
        <v>0</v>
      </c>
      <c r="AD33" s="34"/>
      <c r="AE33" s="34"/>
      <c r="AF33" s="34"/>
      <c r="AG33" s="33">
        <f t="shared" si="8"/>
        <v>0</v>
      </c>
      <c r="AH33" s="34"/>
      <c r="AI33" s="34"/>
      <c r="AJ33" s="33">
        <f t="shared" si="9"/>
        <v>0</v>
      </c>
      <c r="AK33" s="34"/>
      <c r="AL33" s="34"/>
      <c r="AM33" s="33">
        <f t="shared" si="10"/>
        <v>0</v>
      </c>
      <c r="AN33" s="34"/>
      <c r="AO33" s="34"/>
      <c r="AP33" s="33">
        <f t="shared" si="11"/>
        <v>0</v>
      </c>
      <c r="AQ33" s="34"/>
      <c r="AR33" s="34"/>
      <c r="AS33" s="33">
        <f t="shared" si="12"/>
        <v>0</v>
      </c>
      <c r="AT33" s="34"/>
      <c r="AU33" s="34"/>
      <c r="AV33" s="33">
        <f t="shared" si="13"/>
        <v>0</v>
      </c>
      <c r="AW33" s="33">
        <f t="shared" si="14"/>
        <v>0</v>
      </c>
      <c r="AX33" s="33">
        <f t="shared" si="14"/>
        <v>0</v>
      </c>
      <c r="AY33" s="35"/>
      <c r="AZ33" s="35"/>
      <c r="BA33" s="35"/>
      <c r="BB33" s="35"/>
      <c r="BC33" s="35"/>
      <c r="BD33" s="35"/>
      <c r="BE33" s="34"/>
      <c r="BF33" s="34"/>
      <c r="BG33" s="33">
        <f t="shared" si="15"/>
        <v>0</v>
      </c>
      <c r="BH33" s="34"/>
      <c r="BI33" s="34"/>
      <c r="BJ33" s="33">
        <f t="shared" si="16"/>
        <v>0</v>
      </c>
      <c r="BK33" s="34"/>
      <c r="BL33" s="34"/>
      <c r="BM33" s="33">
        <f t="shared" si="17"/>
        <v>57</v>
      </c>
      <c r="BN33" s="34">
        <v>22</v>
      </c>
      <c r="BO33" s="34">
        <v>0</v>
      </c>
      <c r="BP33" s="34">
        <v>35</v>
      </c>
      <c r="BQ33" s="34"/>
      <c r="BR33" s="34"/>
      <c r="BS33" s="34"/>
      <c r="BT33" s="34"/>
      <c r="BU33" s="33">
        <f t="shared" si="18"/>
        <v>0</v>
      </c>
      <c r="BV33" s="34"/>
      <c r="BW33" s="34"/>
      <c r="BX33" s="33">
        <f t="shared" si="19"/>
        <v>0</v>
      </c>
      <c r="BY33" s="34"/>
      <c r="BZ33" s="34"/>
      <c r="CA33" s="33">
        <f t="shared" si="20"/>
        <v>0</v>
      </c>
      <c r="CB33" s="34"/>
      <c r="CC33" s="34"/>
      <c r="CD33" s="7">
        <f t="shared" si="21"/>
        <v>385</v>
      </c>
      <c r="CE33" s="8">
        <f t="shared" si="22"/>
        <v>245</v>
      </c>
      <c r="CF33" s="9">
        <f t="shared" si="23"/>
        <v>140</v>
      </c>
    </row>
    <row r="34" spans="1:84" ht="47.25" x14ac:dyDescent="0.2">
      <c r="A34" s="6" t="s">
        <v>94</v>
      </c>
      <c r="B34" s="33">
        <f t="shared" si="0"/>
        <v>0</v>
      </c>
      <c r="C34" s="34"/>
      <c r="D34" s="34"/>
      <c r="E34" s="34"/>
      <c r="F34" s="34"/>
      <c r="G34" s="33">
        <f t="shared" si="1"/>
        <v>140</v>
      </c>
      <c r="H34" s="34">
        <v>0</v>
      </c>
      <c r="I34" s="34">
        <v>0</v>
      </c>
      <c r="J34" s="34">
        <v>0</v>
      </c>
      <c r="K34" s="34">
        <v>140</v>
      </c>
      <c r="L34" s="33">
        <f t="shared" si="2"/>
        <v>480</v>
      </c>
      <c r="M34" s="34">
        <v>0</v>
      </c>
      <c r="N34" s="34">
        <v>0</v>
      </c>
      <c r="O34" s="34">
        <v>0</v>
      </c>
      <c r="P34" s="34">
        <v>480</v>
      </c>
      <c r="Q34" s="33">
        <f t="shared" si="3"/>
        <v>0</v>
      </c>
      <c r="R34" s="34"/>
      <c r="S34" s="34"/>
      <c r="T34" s="33">
        <f t="shared" si="4"/>
        <v>0</v>
      </c>
      <c r="U34" s="34"/>
      <c r="V34" s="34"/>
      <c r="W34" s="33">
        <f t="shared" si="5"/>
        <v>0</v>
      </c>
      <c r="X34" s="34"/>
      <c r="Y34" s="34"/>
      <c r="Z34" s="33">
        <f t="shared" si="6"/>
        <v>0</v>
      </c>
      <c r="AA34" s="34"/>
      <c r="AB34" s="34"/>
      <c r="AC34" s="33">
        <f t="shared" si="7"/>
        <v>0</v>
      </c>
      <c r="AD34" s="34"/>
      <c r="AE34" s="34"/>
      <c r="AF34" s="34"/>
      <c r="AG34" s="33">
        <f t="shared" si="8"/>
        <v>0</v>
      </c>
      <c r="AH34" s="34"/>
      <c r="AI34" s="34"/>
      <c r="AJ34" s="33">
        <f t="shared" si="9"/>
        <v>0</v>
      </c>
      <c r="AK34" s="34"/>
      <c r="AL34" s="34"/>
      <c r="AM34" s="33">
        <f t="shared" si="10"/>
        <v>0</v>
      </c>
      <c r="AN34" s="34"/>
      <c r="AO34" s="34"/>
      <c r="AP34" s="33">
        <f t="shared" si="11"/>
        <v>0</v>
      </c>
      <c r="AQ34" s="34"/>
      <c r="AR34" s="34"/>
      <c r="AS34" s="33">
        <f t="shared" si="12"/>
        <v>0</v>
      </c>
      <c r="AT34" s="34"/>
      <c r="AU34" s="34"/>
      <c r="AV34" s="33">
        <f t="shared" si="13"/>
        <v>0</v>
      </c>
      <c r="AW34" s="33">
        <f t="shared" si="14"/>
        <v>0</v>
      </c>
      <c r="AX34" s="33">
        <f t="shared" si="14"/>
        <v>0</v>
      </c>
      <c r="AY34" s="35"/>
      <c r="AZ34" s="35"/>
      <c r="BA34" s="35"/>
      <c r="BB34" s="35"/>
      <c r="BC34" s="35"/>
      <c r="BD34" s="35"/>
      <c r="BE34" s="34"/>
      <c r="BF34" s="34"/>
      <c r="BG34" s="33">
        <f t="shared" si="15"/>
        <v>0</v>
      </c>
      <c r="BH34" s="34"/>
      <c r="BI34" s="34"/>
      <c r="BJ34" s="33">
        <f t="shared" si="16"/>
        <v>0</v>
      </c>
      <c r="BK34" s="34"/>
      <c r="BL34" s="34"/>
      <c r="BM34" s="33">
        <f t="shared" si="17"/>
        <v>127</v>
      </c>
      <c r="BN34" s="34">
        <v>0</v>
      </c>
      <c r="BO34" s="34">
        <v>0</v>
      </c>
      <c r="BP34" s="34">
        <v>94</v>
      </c>
      <c r="BQ34" s="34">
        <v>33</v>
      </c>
      <c r="BR34" s="34"/>
      <c r="BS34" s="34"/>
      <c r="BT34" s="34"/>
      <c r="BU34" s="33">
        <f t="shared" si="18"/>
        <v>0</v>
      </c>
      <c r="BV34" s="34"/>
      <c r="BW34" s="34"/>
      <c r="BX34" s="33">
        <f t="shared" si="19"/>
        <v>0</v>
      </c>
      <c r="BY34" s="34"/>
      <c r="BZ34" s="34"/>
      <c r="CA34" s="33">
        <f t="shared" si="20"/>
        <v>0</v>
      </c>
      <c r="CB34" s="34"/>
      <c r="CC34" s="34"/>
      <c r="CD34" s="7">
        <f t="shared" si="21"/>
        <v>747</v>
      </c>
      <c r="CE34" s="8">
        <f t="shared" si="22"/>
        <v>607</v>
      </c>
      <c r="CF34" s="9">
        <f t="shared" si="23"/>
        <v>140</v>
      </c>
    </row>
    <row r="35" spans="1:84" ht="38.25" customHeight="1" x14ac:dyDescent="0.2">
      <c r="A35" s="6" t="s">
        <v>95</v>
      </c>
      <c r="B35" s="33">
        <f t="shared" si="0"/>
        <v>0</v>
      </c>
      <c r="C35" s="34"/>
      <c r="D35" s="34"/>
      <c r="E35" s="34"/>
      <c r="F35" s="34"/>
      <c r="G35" s="33">
        <f t="shared" si="1"/>
        <v>129</v>
      </c>
      <c r="H35" s="34">
        <v>0</v>
      </c>
      <c r="I35" s="34">
        <v>0</v>
      </c>
      <c r="J35" s="34">
        <v>0</v>
      </c>
      <c r="K35" s="34">
        <v>129</v>
      </c>
      <c r="L35" s="33">
        <f t="shared" si="2"/>
        <v>1000</v>
      </c>
      <c r="M35" s="34">
        <v>0</v>
      </c>
      <c r="N35" s="34">
        <v>0</v>
      </c>
      <c r="O35" s="34">
        <v>0</v>
      </c>
      <c r="P35" s="34">
        <v>1000</v>
      </c>
      <c r="Q35" s="33">
        <f t="shared" si="3"/>
        <v>0</v>
      </c>
      <c r="R35" s="34"/>
      <c r="S35" s="34"/>
      <c r="T35" s="33">
        <f t="shared" si="4"/>
        <v>0</v>
      </c>
      <c r="U35" s="34"/>
      <c r="V35" s="34"/>
      <c r="W35" s="33">
        <f t="shared" si="5"/>
        <v>0</v>
      </c>
      <c r="X35" s="34"/>
      <c r="Y35" s="34"/>
      <c r="Z35" s="33">
        <f t="shared" si="6"/>
        <v>0</v>
      </c>
      <c r="AA35" s="34"/>
      <c r="AB35" s="34"/>
      <c r="AC35" s="33">
        <f t="shared" si="7"/>
        <v>0</v>
      </c>
      <c r="AD35" s="34"/>
      <c r="AE35" s="34"/>
      <c r="AF35" s="34"/>
      <c r="AG35" s="33">
        <f t="shared" si="8"/>
        <v>0</v>
      </c>
      <c r="AH35" s="34"/>
      <c r="AI35" s="34"/>
      <c r="AJ35" s="33">
        <f t="shared" si="9"/>
        <v>0</v>
      </c>
      <c r="AK35" s="34"/>
      <c r="AL35" s="34"/>
      <c r="AM35" s="33">
        <f t="shared" si="10"/>
        <v>0</v>
      </c>
      <c r="AN35" s="34"/>
      <c r="AO35" s="34"/>
      <c r="AP35" s="33">
        <f t="shared" si="11"/>
        <v>0</v>
      </c>
      <c r="AQ35" s="34"/>
      <c r="AR35" s="34"/>
      <c r="AS35" s="33">
        <f t="shared" si="12"/>
        <v>0</v>
      </c>
      <c r="AT35" s="34"/>
      <c r="AU35" s="34"/>
      <c r="AV35" s="33">
        <f t="shared" si="13"/>
        <v>0</v>
      </c>
      <c r="AW35" s="33">
        <f t="shared" si="14"/>
        <v>0</v>
      </c>
      <c r="AX35" s="33">
        <f t="shared" si="14"/>
        <v>0</v>
      </c>
      <c r="AY35" s="35"/>
      <c r="AZ35" s="35"/>
      <c r="BA35" s="35"/>
      <c r="BB35" s="35"/>
      <c r="BC35" s="35"/>
      <c r="BD35" s="35"/>
      <c r="BE35" s="34"/>
      <c r="BF35" s="34"/>
      <c r="BG35" s="33">
        <f t="shared" si="15"/>
        <v>0</v>
      </c>
      <c r="BH35" s="34"/>
      <c r="BI35" s="34"/>
      <c r="BJ35" s="33">
        <f t="shared" si="16"/>
        <v>0</v>
      </c>
      <c r="BK35" s="34"/>
      <c r="BL35" s="34"/>
      <c r="BM35" s="33">
        <f t="shared" si="17"/>
        <v>374</v>
      </c>
      <c r="BN35" s="34">
        <v>270</v>
      </c>
      <c r="BO35" s="34">
        <v>0</v>
      </c>
      <c r="BP35" s="34">
        <v>104</v>
      </c>
      <c r="BQ35" s="34">
        <v>0</v>
      </c>
      <c r="BR35" s="34"/>
      <c r="BS35" s="34"/>
      <c r="BT35" s="34"/>
      <c r="BU35" s="33">
        <f t="shared" si="18"/>
        <v>0</v>
      </c>
      <c r="BV35" s="34"/>
      <c r="BW35" s="34"/>
      <c r="BX35" s="33">
        <f t="shared" si="19"/>
        <v>0</v>
      </c>
      <c r="BY35" s="34"/>
      <c r="BZ35" s="34"/>
      <c r="CA35" s="33">
        <f t="shared" si="20"/>
        <v>0</v>
      </c>
      <c r="CB35" s="34"/>
      <c r="CC35" s="34"/>
      <c r="CD35" s="7">
        <f t="shared" si="21"/>
        <v>1503</v>
      </c>
      <c r="CE35" s="8">
        <f t="shared" si="22"/>
        <v>1374</v>
      </c>
      <c r="CF35" s="9">
        <f t="shared" si="23"/>
        <v>129</v>
      </c>
    </row>
    <row r="36" spans="1:84" ht="39.75" customHeight="1" x14ac:dyDescent="0.2">
      <c r="A36" s="6" t="s">
        <v>96</v>
      </c>
      <c r="B36" s="33">
        <f t="shared" si="0"/>
        <v>0</v>
      </c>
      <c r="C36" s="34"/>
      <c r="D36" s="34"/>
      <c r="E36" s="34"/>
      <c r="F36" s="34"/>
      <c r="G36" s="33">
        <f t="shared" si="1"/>
        <v>62</v>
      </c>
      <c r="H36" s="34">
        <v>0</v>
      </c>
      <c r="I36" s="34">
        <v>0</v>
      </c>
      <c r="J36" s="34">
        <v>0</v>
      </c>
      <c r="K36" s="34">
        <v>62</v>
      </c>
      <c r="L36" s="33">
        <f t="shared" si="2"/>
        <v>573</v>
      </c>
      <c r="M36" s="34">
        <v>0</v>
      </c>
      <c r="N36" s="34">
        <v>0</v>
      </c>
      <c r="O36" s="34">
        <v>0</v>
      </c>
      <c r="P36" s="34">
        <v>573</v>
      </c>
      <c r="Q36" s="33">
        <f t="shared" si="3"/>
        <v>0</v>
      </c>
      <c r="R36" s="34"/>
      <c r="S36" s="34"/>
      <c r="T36" s="33">
        <f t="shared" si="4"/>
        <v>0</v>
      </c>
      <c r="U36" s="34"/>
      <c r="V36" s="34"/>
      <c r="W36" s="33">
        <f t="shared" si="5"/>
        <v>0</v>
      </c>
      <c r="X36" s="34"/>
      <c r="Y36" s="34"/>
      <c r="Z36" s="33">
        <f t="shared" si="6"/>
        <v>0</v>
      </c>
      <c r="AA36" s="34"/>
      <c r="AB36" s="34"/>
      <c r="AC36" s="33">
        <f t="shared" si="7"/>
        <v>0</v>
      </c>
      <c r="AD36" s="34"/>
      <c r="AE36" s="34"/>
      <c r="AF36" s="34"/>
      <c r="AG36" s="33">
        <f t="shared" si="8"/>
        <v>0</v>
      </c>
      <c r="AH36" s="34"/>
      <c r="AI36" s="34"/>
      <c r="AJ36" s="33">
        <f t="shared" si="9"/>
        <v>0</v>
      </c>
      <c r="AK36" s="34"/>
      <c r="AL36" s="34"/>
      <c r="AM36" s="33">
        <f t="shared" si="10"/>
        <v>0</v>
      </c>
      <c r="AN36" s="34"/>
      <c r="AO36" s="34"/>
      <c r="AP36" s="33">
        <f t="shared" si="11"/>
        <v>0</v>
      </c>
      <c r="AQ36" s="34"/>
      <c r="AR36" s="34"/>
      <c r="AS36" s="33">
        <f t="shared" si="12"/>
        <v>0</v>
      </c>
      <c r="AT36" s="34"/>
      <c r="AU36" s="34"/>
      <c r="AV36" s="33">
        <f t="shared" si="13"/>
        <v>0</v>
      </c>
      <c r="AW36" s="33">
        <f t="shared" si="14"/>
        <v>0</v>
      </c>
      <c r="AX36" s="33">
        <f t="shared" si="14"/>
        <v>0</v>
      </c>
      <c r="AY36" s="35"/>
      <c r="AZ36" s="35"/>
      <c r="BA36" s="35"/>
      <c r="BB36" s="35"/>
      <c r="BC36" s="35"/>
      <c r="BD36" s="35"/>
      <c r="BE36" s="34"/>
      <c r="BF36" s="34"/>
      <c r="BG36" s="33">
        <f t="shared" si="15"/>
        <v>0</v>
      </c>
      <c r="BH36" s="34"/>
      <c r="BI36" s="34"/>
      <c r="BJ36" s="33">
        <f t="shared" si="16"/>
        <v>0</v>
      </c>
      <c r="BK36" s="34"/>
      <c r="BL36" s="34"/>
      <c r="BM36" s="33">
        <f t="shared" si="17"/>
        <v>38</v>
      </c>
      <c r="BN36" s="34">
        <v>38</v>
      </c>
      <c r="BO36" s="34"/>
      <c r="BP36" s="34"/>
      <c r="BQ36" s="34"/>
      <c r="BR36" s="34"/>
      <c r="BS36" s="34"/>
      <c r="BT36" s="34"/>
      <c r="BU36" s="33">
        <f t="shared" si="18"/>
        <v>0</v>
      </c>
      <c r="BV36" s="34"/>
      <c r="BW36" s="34"/>
      <c r="BX36" s="33">
        <f t="shared" si="19"/>
        <v>0</v>
      </c>
      <c r="BY36" s="34"/>
      <c r="BZ36" s="34"/>
      <c r="CA36" s="33">
        <f t="shared" si="20"/>
        <v>0</v>
      </c>
      <c r="CB36" s="34"/>
      <c r="CC36" s="34"/>
      <c r="CD36" s="7">
        <f t="shared" si="21"/>
        <v>673</v>
      </c>
      <c r="CE36" s="8">
        <f t="shared" si="22"/>
        <v>611</v>
      </c>
      <c r="CF36" s="9">
        <f t="shared" si="23"/>
        <v>62</v>
      </c>
    </row>
    <row r="37" spans="1:84" ht="47.25" x14ac:dyDescent="0.2">
      <c r="A37" s="6" t="s">
        <v>97</v>
      </c>
      <c r="B37" s="33">
        <f t="shared" si="0"/>
        <v>0</v>
      </c>
      <c r="C37" s="34"/>
      <c r="D37" s="34"/>
      <c r="E37" s="34"/>
      <c r="F37" s="34"/>
      <c r="G37" s="33">
        <f t="shared" si="1"/>
        <v>140</v>
      </c>
      <c r="H37" s="34">
        <v>0</v>
      </c>
      <c r="I37" s="34">
        <v>0</v>
      </c>
      <c r="J37" s="34">
        <v>0</v>
      </c>
      <c r="K37" s="34">
        <v>140</v>
      </c>
      <c r="L37" s="33">
        <f t="shared" si="2"/>
        <v>1613</v>
      </c>
      <c r="M37" s="34">
        <v>0</v>
      </c>
      <c r="N37" s="34">
        <v>0</v>
      </c>
      <c r="O37" s="34">
        <v>0</v>
      </c>
      <c r="P37" s="34">
        <v>1613</v>
      </c>
      <c r="Q37" s="33">
        <f t="shared" si="3"/>
        <v>0</v>
      </c>
      <c r="R37" s="34"/>
      <c r="S37" s="34"/>
      <c r="T37" s="33">
        <f t="shared" si="4"/>
        <v>0</v>
      </c>
      <c r="U37" s="34"/>
      <c r="V37" s="34"/>
      <c r="W37" s="33">
        <f t="shared" si="5"/>
        <v>0</v>
      </c>
      <c r="X37" s="34"/>
      <c r="Y37" s="34"/>
      <c r="Z37" s="33">
        <f t="shared" si="6"/>
        <v>0</v>
      </c>
      <c r="AA37" s="34"/>
      <c r="AB37" s="34"/>
      <c r="AC37" s="33">
        <f t="shared" si="7"/>
        <v>0</v>
      </c>
      <c r="AD37" s="34"/>
      <c r="AE37" s="34"/>
      <c r="AF37" s="34"/>
      <c r="AG37" s="33">
        <f t="shared" si="8"/>
        <v>0</v>
      </c>
      <c r="AH37" s="34"/>
      <c r="AI37" s="34"/>
      <c r="AJ37" s="33">
        <f t="shared" si="9"/>
        <v>0</v>
      </c>
      <c r="AK37" s="34"/>
      <c r="AL37" s="34"/>
      <c r="AM37" s="33">
        <f t="shared" si="10"/>
        <v>0</v>
      </c>
      <c r="AN37" s="34"/>
      <c r="AO37" s="34"/>
      <c r="AP37" s="33">
        <f t="shared" si="11"/>
        <v>159</v>
      </c>
      <c r="AQ37" s="34">
        <v>159</v>
      </c>
      <c r="AR37" s="34"/>
      <c r="AS37" s="33">
        <f t="shared" si="12"/>
        <v>0</v>
      </c>
      <c r="AT37" s="34"/>
      <c r="AU37" s="34"/>
      <c r="AV37" s="33">
        <f t="shared" si="13"/>
        <v>0</v>
      </c>
      <c r="AW37" s="33">
        <f t="shared" si="14"/>
        <v>0</v>
      </c>
      <c r="AX37" s="33">
        <f t="shared" si="14"/>
        <v>0</v>
      </c>
      <c r="AY37" s="35"/>
      <c r="AZ37" s="35"/>
      <c r="BA37" s="35"/>
      <c r="BB37" s="35"/>
      <c r="BC37" s="35"/>
      <c r="BD37" s="35"/>
      <c r="BE37" s="34"/>
      <c r="BF37" s="34"/>
      <c r="BG37" s="33">
        <f t="shared" si="15"/>
        <v>0</v>
      </c>
      <c r="BH37" s="34"/>
      <c r="BI37" s="34"/>
      <c r="BJ37" s="33">
        <f t="shared" si="16"/>
        <v>0</v>
      </c>
      <c r="BK37" s="34"/>
      <c r="BL37" s="34"/>
      <c r="BM37" s="33">
        <f t="shared" si="17"/>
        <v>364</v>
      </c>
      <c r="BN37" s="34">
        <v>278</v>
      </c>
      <c r="BO37" s="34">
        <v>0</v>
      </c>
      <c r="BP37" s="34">
        <v>86</v>
      </c>
      <c r="BQ37" s="34"/>
      <c r="BR37" s="34"/>
      <c r="BS37" s="34"/>
      <c r="BT37" s="34"/>
      <c r="BU37" s="33">
        <f t="shared" si="18"/>
        <v>0</v>
      </c>
      <c r="BV37" s="34"/>
      <c r="BW37" s="34"/>
      <c r="BX37" s="33">
        <f t="shared" si="19"/>
        <v>0</v>
      </c>
      <c r="BY37" s="34"/>
      <c r="BZ37" s="34"/>
      <c r="CA37" s="33">
        <f t="shared" si="20"/>
        <v>0</v>
      </c>
      <c r="CB37" s="34"/>
      <c r="CC37" s="34"/>
      <c r="CD37" s="7">
        <f t="shared" si="21"/>
        <v>2276</v>
      </c>
      <c r="CE37" s="8">
        <f t="shared" si="22"/>
        <v>2136</v>
      </c>
      <c r="CF37" s="9">
        <f t="shared" si="23"/>
        <v>140</v>
      </c>
    </row>
    <row r="38" spans="1:84" ht="47.25" x14ac:dyDescent="0.2">
      <c r="A38" s="6" t="s">
        <v>98</v>
      </c>
      <c r="B38" s="33">
        <f t="shared" si="0"/>
        <v>0</v>
      </c>
      <c r="C38" s="34"/>
      <c r="D38" s="34"/>
      <c r="E38" s="34"/>
      <c r="F38" s="34"/>
      <c r="G38" s="33">
        <f t="shared" si="1"/>
        <v>200</v>
      </c>
      <c r="H38" s="34">
        <v>0</v>
      </c>
      <c r="I38" s="34">
        <v>0</v>
      </c>
      <c r="J38" s="34">
        <v>0</v>
      </c>
      <c r="K38" s="34">
        <v>200</v>
      </c>
      <c r="L38" s="33">
        <f t="shared" si="2"/>
        <v>170</v>
      </c>
      <c r="M38" s="34">
        <v>0</v>
      </c>
      <c r="N38" s="34">
        <v>0</v>
      </c>
      <c r="O38" s="34">
        <v>0</v>
      </c>
      <c r="P38" s="34">
        <v>170</v>
      </c>
      <c r="Q38" s="33">
        <f t="shared" si="3"/>
        <v>0</v>
      </c>
      <c r="R38" s="34">
        <v>0</v>
      </c>
      <c r="S38" s="34">
        <v>0</v>
      </c>
      <c r="T38" s="33">
        <f t="shared" si="4"/>
        <v>0</v>
      </c>
      <c r="U38" s="34">
        <v>0</v>
      </c>
      <c r="V38" s="34">
        <v>0</v>
      </c>
      <c r="W38" s="33">
        <f t="shared" si="5"/>
        <v>0</v>
      </c>
      <c r="X38" s="34">
        <v>0</v>
      </c>
      <c r="Y38" s="34">
        <v>0</v>
      </c>
      <c r="Z38" s="33">
        <f t="shared" si="6"/>
        <v>101</v>
      </c>
      <c r="AA38" s="34">
        <v>101</v>
      </c>
      <c r="AB38" s="34"/>
      <c r="AC38" s="33">
        <f t="shared" si="7"/>
        <v>0</v>
      </c>
      <c r="AD38" s="34"/>
      <c r="AE38" s="34"/>
      <c r="AF38" s="34"/>
      <c r="AG38" s="33">
        <f t="shared" si="8"/>
        <v>0</v>
      </c>
      <c r="AH38" s="34"/>
      <c r="AI38" s="34"/>
      <c r="AJ38" s="33">
        <f t="shared" si="9"/>
        <v>0</v>
      </c>
      <c r="AK38" s="34"/>
      <c r="AL38" s="34"/>
      <c r="AM38" s="33">
        <f t="shared" si="10"/>
        <v>0</v>
      </c>
      <c r="AN38" s="34"/>
      <c r="AO38" s="34"/>
      <c r="AP38" s="33">
        <f t="shared" si="11"/>
        <v>43</v>
      </c>
      <c r="AQ38" s="34">
        <v>43</v>
      </c>
      <c r="AR38" s="34"/>
      <c r="AS38" s="33">
        <f t="shared" si="12"/>
        <v>0</v>
      </c>
      <c r="AT38" s="34"/>
      <c r="AU38" s="34"/>
      <c r="AV38" s="33">
        <f t="shared" si="13"/>
        <v>0</v>
      </c>
      <c r="AW38" s="33">
        <f t="shared" si="14"/>
        <v>0</v>
      </c>
      <c r="AX38" s="33">
        <f t="shared" si="14"/>
        <v>0</v>
      </c>
      <c r="AY38" s="35"/>
      <c r="AZ38" s="35"/>
      <c r="BA38" s="35"/>
      <c r="BB38" s="35"/>
      <c r="BC38" s="35"/>
      <c r="BD38" s="35"/>
      <c r="BE38" s="34"/>
      <c r="BF38" s="34"/>
      <c r="BG38" s="33">
        <f t="shared" si="15"/>
        <v>0</v>
      </c>
      <c r="BH38" s="34"/>
      <c r="BI38" s="34"/>
      <c r="BJ38" s="33">
        <f t="shared" si="16"/>
        <v>0</v>
      </c>
      <c r="BK38" s="34"/>
      <c r="BL38" s="34"/>
      <c r="BM38" s="33">
        <f t="shared" si="17"/>
        <v>79</v>
      </c>
      <c r="BN38" s="34">
        <v>44</v>
      </c>
      <c r="BO38" s="34">
        <v>0</v>
      </c>
      <c r="BP38" s="34">
        <v>35</v>
      </c>
      <c r="BQ38" s="34">
        <v>0</v>
      </c>
      <c r="BR38" s="34"/>
      <c r="BS38" s="34"/>
      <c r="BT38" s="34"/>
      <c r="BU38" s="33">
        <f t="shared" si="18"/>
        <v>0</v>
      </c>
      <c r="BV38" s="34"/>
      <c r="BW38" s="34"/>
      <c r="BX38" s="33">
        <f t="shared" si="19"/>
        <v>0</v>
      </c>
      <c r="BY38" s="34"/>
      <c r="BZ38" s="34"/>
      <c r="CA38" s="33">
        <f t="shared" si="20"/>
        <v>0</v>
      </c>
      <c r="CB38" s="34"/>
      <c r="CC38" s="34"/>
      <c r="CD38" s="7">
        <f t="shared" si="21"/>
        <v>593</v>
      </c>
      <c r="CE38" s="8">
        <f t="shared" si="22"/>
        <v>393</v>
      </c>
      <c r="CF38" s="9">
        <f t="shared" si="23"/>
        <v>200</v>
      </c>
    </row>
    <row r="39" spans="1:84" ht="47.25" x14ac:dyDescent="0.2">
      <c r="A39" s="6" t="s">
        <v>99</v>
      </c>
      <c r="B39" s="33">
        <f t="shared" si="0"/>
        <v>0</v>
      </c>
      <c r="C39" s="34"/>
      <c r="D39" s="34"/>
      <c r="E39" s="34"/>
      <c r="F39" s="34"/>
      <c r="G39" s="33">
        <f t="shared" si="1"/>
        <v>29</v>
      </c>
      <c r="H39" s="34">
        <v>0</v>
      </c>
      <c r="I39" s="34">
        <v>0</v>
      </c>
      <c r="J39" s="34">
        <v>0</v>
      </c>
      <c r="K39" s="34">
        <v>29</v>
      </c>
      <c r="L39" s="33">
        <f t="shared" si="2"/>
        <v>173</v>
      </c>
      <c r="M39" s="34">
        <v>0</v>
      </c>
      <c r="N39" s="34">
        <v>0</v>
      </c>
      <c r="O39" s="34">
        <v>0</v>
      </c>
      <c r="P39" s="34">
        <v>173</v>
      </c>
      <c r="Q39" s="33">
        <f t="shared" si="3"/>
        <v>0</v>
      </c>
      <c r="R39" s="34"/>
      <c r="S39" s="34"/>
      <c r="T39" s="33">
        <f t="shared" si="4"/>
        <v>0</v>
      </c>
      <c r="U39" s="34"/>
      <c r="V39" s="34"/>
      <c r="W39" s="33">
        <f t="shared" si="5"/>
        <v>0</v>
      </c>
      <c r="X39" s="34"/>
      <c r="Y39" s="34"/>
      <c r="Z39" s="33">
        <f t="shared" si="6"/>
        <v>0</v>
      </c>
      <c r="AA39" s="34"/>
      <c r="AB39" s="34"/>
      <c r="AC39" s="33">
        <f t="shared" si="7"/>
        <v>0</v>
      </c>
      <c r="AD39" s="34"/>
      <c r="AE39" s="34"/>
      <c r="AF39" s="34"/>
      <c r="AG39" s="33">
        <f t="shared" si="8"/>
        <v>0</v>
      </c>
      <c r="AH39" s="34"/>
      <c r="AI39" s="34"/>
      <c r="AJ39" s="33">
        <f t="shared" si="9"/>
        <v>0</v>
      </c>
      <c r="AK39" s="34"/>
      <c r="AL39" s="34"/>
      <c r="AM39" s="33">
        <f t="shared" si="10"/>
        <v>0</v>
      </c>
      <c r="AN39" s="34"/>
      <c r="AO39" s="34"/>
      <c r="AP39" s="33">
        <f t="shared" si="11"/>
        <v>90</v>
      </c>
      <c r="AQ39" s="34">
        <v>90</v>
      </c>
      <c r="AR39" s="34"/>
      <c r="AS39" s="33">
        <f t="shared" si="12"/>
        <v>0</v>
      </c>
      <c r="AT39" s="34"/>
      <c r="AU39" s="34"/>
      <c r="AV39" s="33">
        <f t="shared" si="13"/>
        <v>0</v>
      </c>
      <c r="AW39" s="33">
        <f t="shared" si="14"/>
        <v>0</v>
      </c>
      <c r="AX39" s="33">
        <f t="shared" si="14"/>
        <v>0</v>
      </c>
      <c r="AY39" s="35"/>
      <c r="AZ39" s="35"/>
      <c r="BA39" s="35"/>
      <c r="BB39" s="35"/>
      <c r="BC39" s="35"/>
      <c r="BD39" s="35"/>
      <c r="BE39" s="34"/>
      <c r="BF39" s="34"/>
      <c r="BG39" s="33">
        <f t="shared" si="15"/>
        <v>0</v>
      </c>
      <c r="BH39" s="34"/>
      <c r="BI39" s="34"/>
      <c r="BJ39" s="33">
        <f t="shared" si="16"/>
        <v>0</v>
      </c>
      <c r="BK39" s="34"/>
      <c r="BL39" s="34"/>
      <c r="BM39" s="33">
        <f t="shared" si="17"/>
        <v>117</v>
      </c>
      <c r="BN39" s="34">
        <v>83</v>
      </c>
      <c r="BO39" s="34">
        <v>0</v>
      </c>
      <c r="BP39" s="34">
        <v>34</v>
      </c>
      <c r="BQ39" s="34"/>
      <c r="BR39" s="34"/>
      <c r="BS39" s="34"/>
      <c r="BT39" s="34"/>
      <c r="BU39" s="33">
        <f t="shared" si="18"/>
        <v>0</v>
      </c>
      <c r="BV39" s="34"/>
      <c r="BW39" s="34"/>
      <c r="BX39" s="33">
        <f t="shared" si="19"/>
        <v>0</v>
      </c>
      <c r="BY39" s="34"/>
      <c r="BZ39" s="34"/>
      <c r="CA39" s="33">
        <f t="shared" si="20"/>
        <v>0</v>
      </c>
      <c r="CB39" s="34"/>
      <c r="CC39" s="34"/>
      <c r="CD39" s="7">
        <f t="shared" si="21"/>
        <v>409</v>
      </c>
      <c r="CE39" s="8">
        <f t="shared" si="22"/>
        <v>380</v>
      </c>
      <c r="CF39" s="9">
        <f t="shared" si="23"/>
        <v>29</v>
      </c>
    </row>
    <row r="40" spans="1:84" ht="37.5" customHeight="1" x14ac:dyDescent="0.2">
      <c r="A40" s="6" t="s">
        <v>100</v>
      </c>
      <c r="B40" s="33">
        <f t="shared" si="0"/>
        <v>0</v>
      </c>
      <c r="C40" s="34"/>
      <c r="D40" s="34"/>
      <c r="E40" s="34"/>
      <c r="F40" s="34"/>
      <c r="G40" s="33">
        <f t="shared" si="1"/>
        <v>110</v>
      </c>
      <c r="H40" s="34">
        <v>0</v>
      </c>
      <c r="I40" s="34">
        <v>0</v>
      </c>
      <c r="J40" s="34">
        <v>0</v>
      </c>
      <c r="K40" s="34">
        <v>110</v>
      </c>
      <c r="L40" s="33">
        <f t="shared" si="2"/>
        <v>570</v>
      </c>
      <c r="M40" s="34">
        <v>0</v>
      </c>
      <c r="N40" s="34">
        <v>0</v>
      </c>
      <c r="O40" s="34">
        <v>0</v>
      </c>
      <c r="P40" s="34">
        <v>570</v>
      </c>
      <c r="Q40" s="33">
        <f t="shared" si="3"/>
        <v>0</v>
      </c>
      <c r="R40" s="34">
        <v>0</v>
      </c>
      <c r="S40" s="34">
        <v>0</v>
      </c>
      <c r="T40" s="33">
        <f t="shared" si="4"/>
        <v>0</v>
      </c>
      <c r="U40" s="34">
        <v>0</v>
      </c>
      <c r="V40" s="34">
        <v>0</v>
      </c>
      <c r="W40" s="33">
        <f t="shared" si="5"/>
        <v>0</v>
      </c>
      <c r="X40" s="34">
        <v>0</v>
      </c>
      <c r="Y40" s="34">
        <v>0</v>
      </c>
      <c r="Z40" s="33">
        <f t="shared" si="6"/>
        <v>216</v>
      </c>
      <c r="AA40" s="34">
        <v>216</v>
      </c>
      <c r="AB40" s="34"/>
      <c r="AC40" s="33">
        <f t="shared" si="7"/>
        <v>0</v>
      </c>
      <c r="AD40" s="34"/>
      <c r="AE40" s="34"/>
      <c r="AF40" s="34"/>
      <c r="AG40" s="33">
        <f t="shared" si="8"/>
        <v>0</v>
      </c>
      <c r="AH40" s="34"/>
      <c r="AI40" s="34"/>
      <c r="AJ40" s="33">
        <f t="shared" si="9"/>
        <v>0</v>
      </c>
      <c r="AK40" s="34"/>
      <c r="AL40" s="34"/>
      <c r="AM40" s="33">
        <f t="shared" si="10"/>
        <v>0</v>
      </c>
      <c r="AN40" s="34"/>
      <c r="AO40" s="34"/>
      <c r="AP40" s="33">
        <f t="shared" si="11"/>
        <v>0</v>
      </c>
      <c r="AQ40" s="34"/>
      <c r="AR40" s="34"/>
      <c r="AS40" s="33">
        <f t="shared" si="12"/>
        <v>0</v>
      </c>
      <c r="AT40" s="34"/>
      <c r="AU40" s="34"/>
      <c r="AV40" s="33">
        <f t="shared" si="13"/>
        <v>0</v>
      </c>
      <c r="AW40" s="33">
        <f t="shared" si="14"/>
        <v>0</v>
      </c>
      <c r="AX40" s="33">
        <f t="shared" si="14"/>
        <v>0</v>
      </c>
      <c r="AY40" s="35"/>
      <c r="AZ40" s="35"/>
      <c r="BA40" s="35"/>
      <c r="BB40" s="35"/>
      <c r="BC40" s="35"/>
      <c r="BD40" s="35"/>
      <c r="BE40" s="34"/>
      <c r="BF40" s="34"/>
      <c r="BG40" s="33">
        <f t="shared" si="15"/>
        <v>0</v>
      </c>
      <c r="BH40" s="34"/>
      <c r="BI40" s="34"/>
      <c r="BJ40" s="33">
        <f t="shared" si="16"/>
        <v>0</v>
      </c>
      <c r="BK40" s="34"/>
      <c r="BL40" s="34"/>
      <c r="BM40" s="33">
        <f t="shared" si="17"/>
        <v>76</v>
      </c>
      <c r="BN40" s="34">
        <v>42</v>
      </c>
      <c r="BO40" s="34">
        <v>0</v>
      </c>
      <c r="BP40" s="34">
        <v>34</v>
      </c>
      <c r="BQ40" s="34">
        <v>0</v>
      </c>
      <c r="BR40" s="34"/>
      <c r="BS40" s="34"/>
      <c r="BT40" s="34"/>
      <c r="BU40" s="33">
        <f t="shared" si="18"/>
        <v>0</v>
      </c>
      <c r="BV40" s="34"/>
      <c r="BW40" s="34"/>
      <c r="BX40" s="33">
        <f t="shared" si="19"/>
        <v>0</v>
      </c>
      <c r="BY40" s="34"/>
      <c r="BZ40" s="34"/>
      <c r="CA40" s="33">
        <f t="shared" si="20"/>
        <v>0</v>
      </c>
      <c r="CB40" s="34"/>
      <c r="CC40" s="34"/>
      <c r="CD40" s="7">
        <f t="shared" si="21"/>
        <v>972</v>
      </c>
      <c r="CE40" s="8">
        <f t="shared" si="22"/>
        <v>862</v>
      </c>
      <c r="CF40" s="9">
        <f t="shared" si="23"/>
        <v>110</v>
      </c>
    </row>
    <row r="41" spans="1:84" ht="47.25" x14ac:dyDescent="0.2">
      <c r="A41" s="6" t="s">
        <v>101</v>
      </c>
      <c r="B41" s="33">
        <f t="shared" si="0"/>
        <v>0</v>
      </c>
      <c r="C41" s="34"/>
      <c r="D41" s="34"/>
      <c r="E41" s="34"/>
      <c r="F41" s="34"/>
      <c r="G41" s="33">
        <f t="shared" si="1"/>
        <v>52</v>
      </c>
      <c r="H41" s="34">
        <v>0</v>
      </c>
      <c r="I41" s="34">
        <v>0</v>
      </c>
      <c r="J41" s="34">
        <v>0</v>
      </c>
      <c r="K41" s="34">
        <v>52</v>
      </c>
      <c r="L41" s="33">
        <f t="shared" si="2"/>
        <v>710</v>
      </c>
      <c r="M41" s="34">
        <v>0</v>
      </c>
      <c r="N41" s="34">
        <v>0</v>
      </c>
      <c r="O41" s="34">
        <v>0</v>
      </c>
      <c r="P41" s="34">
        <v>710</v>
      </c>
      <c r="Q41" s="33">
        <f t="shared" si="3"/>
        <v>0</v>
      </c>
      <c r="R41" s="34"/>
      <c r="S41" s="34"/>
      <c r="T41" s="33">
        <f t="shared" si="4"/>
        <v>0</v>
      </c>
      <c r="U41" s="34"/>
      <c r="V41" s="34"/>
      <c r="W41" s="33">
        <f t="shared" si="5"/>
        <v>0</v>
      </c>
      <c r="X41" s="34"/>
      <c r="Y41" s="34"/>
      <c r="Z41" s="33">
        <f t="shared" si="6"/>
        <v>0</v>
      </c>
      <c r="AA41" s="34"/>
      <c r="AB41" s="34"/>
      <c r="AC41" s="33">
        <f t="shared" si="7"/>
        <v>0</v>
      </c>
      <c r="AD41" s="34"/>
      <c r="AE41" s="34"/>
      <c r="AF41" s="34"/>
      <c r="AG41" s="33">
        <f t="shared" si="8"/>
        <v>0</v>
      </c>
      <c r="AH41" s="34"/>
      <c r="AI41" s="34"/>
      <c r="AJ41" s="33">
        <f t="shared" si="9"/>
        <v>0</v>
      </c>
      <c r="AK41" s="34"/>
      <c r="AL41" s="34"/>
      <c r="AM41" s="33">
        <f t="shared" si="10"/>
        <v>0</v>
      </c>
      <c r="AN41" s="34"/>
      <c r="AO41" s="34"/>
      <c r="AP41" s="33">
        <f t="shared" si="11"/>
        <v>0</v>
      </c>
      <c r="AQ41" s="34"/>
      <c r="AR41" s="34"/>
      <c r="AS41" s="33">
        <f t="shared" si="12"/>
        <v>0</v>
      </c>
      <c r="AT41" s="34"/>
      <c r="AU41" s="34"/>
      <c r="AV41" s="33">
        <f t="shared" si="13"/>
        <v>0</v>
      </c>
      <c r="AW41" s="33">
        <f t="shared" si="14"/>
        <v>0</v>
      </c>
      <c r="AX41" s="33">
        <f t="shared" si="14"/>
        <v>0</v>
      </c>
      <c r="AY41" s="35"/>
      <c r="AZ41" s="35"/>
      <c r="BA41" s="35"/>
      <c r="BB41" s="35"/>
      <c r="BC41" s="35"/>
      <c r="BD41" s="35"/>
      <c r="BE41" s="34"/>
      <c r="BF41" s="34"/>
      <c r="BG41" s="33">
        <f t="shared" si="15"/>
        <v>0</v>
      </c>
      <c r="BH41" s="34"/>
      <c r="BI41" s="34"/>
      <c r="BJ41" s="33">
        <f t="shared" si="16"/>
        <v>0</v>
      </c>
      <c r="BK41" s="34"/>
      <c r="BL41" s="34"/>
      <c r="BM41" s="33">
        <f t="shared" si="17"/>
        <v>119</v>
      </c>
      <c r="BN41" s="34">
        <v>89</v>
      </c>
      <c r="BO41" s="34">
        <v>0</v>
      </c>
      <c r="BP41" s="34">
        <v>30</v>
      </c>
      <c r="BQ41" s="34"/>
      <c r="BR41" s="34"/>
      <c r="BS41" s="34"/>
      <c r="BT41" s="34"/>
      <c r="BU41" s="33">
        <f t="shared" si="18"/>
        <v>0</v>
      </c>
      <c r="BV41" s="34"/>
      <c r="BW41" s="34"/>
      <c r="BX41" s="33">
        <f t="shared" si="19"/>
        <v>0</v>
      </c>
      <c r="BY41" s="34"/>
      <c r="BZ41" s="34"/>
      <c r="CA41" s="33">
        <f t="shared" si="20"/>
        <v>0</v>
      </c>
      <c r="CB41" s="34"/>
      <c r="CC41" s="34"/>
      <c r="CD41" s="7">
        <f t="shared" si="21"/>
        <v>881</v>
      </c>
      <c r="CE41" s="8">
        <f t="shared" si="22"/>
        <v>829</v>
      </c>
      <c r="CF41" s="9">
        <f t="shared" si="23"/>
        <v>52</v>
      </c>
    </row>
    <row r="42" spans="1:84" ht="47.25" x14ac:dyDescent="0.2">
      <c r="A42" s="6" t="s">
        <v>102</v>
      </c>
      <c r="B42" s="33">
        <f t="shared" si="0"/>
        <v>0</v>
      </c>
      <c r="C42" s="34"/>
      <c r="D42" s="34"/>
      <c r="E42" s="34"/>
      <c r="F42" s="34"/>
      <c r="G42" s="33">
        <f t="shared" si="1"/>
        <v>269</v>
      </c>
      <c r="H42" s="34">
        <v>0</v>
      </c>
      <c r="I42" s="34">
        <v>0</v>
      </c>
      <c r="J42" s="34">
        <v>0</v>
      </c>
      <c r="K42" s="34">
        <v>269</v>
      </c>
      <c r="L42" s="33">
        <f t="shared" si="2"/>
        <v>3404</v>
      </c>
      <c r="M42" s="34">
        <v>0</v>
      </c>
      <c r="N42" s="34">
        <v>0</v>
      </c>
      <c r="O42" s="34">
        <v>0</v>
      </c>
      <c r="P42" s="34">
        <v>3404</v>
      </c>
      <c r="Q42" s="33">
        <f t="shared" si="3"/>
        <v>0</v>
      </c>
      <c r="R42" s="34"/>
      <c r="S42" s="34"/>
      <c r="T42" s="33">
        <f t="shared" si="4"/>
        <v>0</v>
      </c>
      <c r="U42" s="34"/>
      <c r="V42" s="34"/>
      <c r="W42" s="33">
        <f t="shared" si="5"/>
        <v>0</v>
      </c>
      <c r="X42" s="34"/>
      <c r="Y42" s="34"/>
      <c r="Z42" s="33">
        <f t="shared" si="6"/>
        <v>0</v>
      </c>
      <c r="AA42" s="34"/>
      <c r="AB42" s="34"/>
      <c r="AC42" s="33">
        <f t="shared" si="7"/>
        <v>0</v>
      </c>
      <c r="AD42" s="34"/>
      <c r="AE42" s="34"/>
      <c r="AF42" s="34"/>
      <c r="AG42" s="33">
        <f t="shared" si="8"/>
        <v>0</v>
      </c>
      <c r="AH42" s="34"/>
      <c r="AI42" s="34"/>
      <c r="AJ42" s="33">
        <f t="shared" si="9"/>
        <v>0</v>
      </c>
      <c r="AK42" s="34"/>
      <c r="AL42" s="34"/>
      <c r="AM42" s="33">
        <f t="shared" si="10"/>
        <v>0</v>
      </c>
      <c r="AN42" s="34"/>
      <c r="AO42" s="34"/>
      <c r="AP42" s="33">
        <f t="shared" si="11"/>
        <v>0</v>
      </c>
      <c r="AQ42" s="34"/>
      <c r="AR42" s="34"/>
      <c r="AS42" s="33">
        <f t="shared" si="12"/>
        <v>0</v>
      </c>
      <c r="AT42" s="34"/>
      <c r="AU42" s="34"/>
      <c r="AV42" s="33">
        <f t="shared" si="13"/>
        <v>0</v>
      </c>
      <c r="AW42" s="33">
        <f t="shared" si="14"/>
        <v>0</v>
      </c>
      <c r="AX42" s="33">
        <f t="shared" si="14"/>
        <v>0</v>
      </c>
      <c r="AY42" s="35"/>
      <c r="AZ42" s="35"/>
      <c r="BA42" s="35"/>
      <c r="BB42" s="35"/>
      <c r="BC42" s="35"/>
      <c r="BD42" s="35"/>
      <c r="BE42" s="34"/>
      <c r="BF42" s="34"/>
      <c r="BG42" s="33">
        <f t="shared" si="15"/>
        <v>0</v>
      </c>
      <c r="BH42" s="34"/>
      <c r="BI42" s="34"/>
      <c r="BJ42" s="33">
        <f t="shared" si="16"/>
        <v>0</v>
      </c>
      <c r="BK42" s="34"/>
      <c r="BL42" s="34"/>
      <c r="BM42" s="33">
        <f t="shared" si="17"/>
        <v>0</v>
      </c>
      <c r="BN42" s="34"/>
      <c r="BO42" s="34"/>
      <c r="BP42" s="34"/>
      <c r="BQ42" s="34"/>
      <c r="BR42" s="34"/>
      <c r="BS42" s="34"/>
      <c r="BT42" s="34"/>
      <c r="BU42" s="33">
        <f t="shared" si="18"/>
        <v>0</v>
      </c>
      <c r="BV42" s="34"/>
      <c r="BW42" s="34"/>
      <c r="BX42" s="33">
        <f t="shared" si="19"/>
        <v>0</v>
      </c>
      <c r="BY42" s="34"/>
      <c r="BZ42" s="34"/>
      <c r="CA42" s="33">
        <f t="shared" si="20"/>
        <v>0</v>
      </c>
      <c r="CB42" s="34"/>
      <c r="CC42" s="34"/>
      <c r="CD42" s="7">
        <f t="shared" si="21"/>
        <v>3673</v>
      </c>
      <c r="CE42" s="8">
        <f t="shared" si="22"/>
        <v>3404</v>
      </c>
      <c r="CF42" s="9">
        <f t="shared" si="23"/>
        <v>269</v>
      </c>
    </row>
    <row r="43" spans="1:84" ht="47.25" x14ac:dyDescent="0.2">
      <c r="A43" s="6" t="s">
        <v>103</v>
      </c>
      <c r="B43" s="33">
        <f t="shared" si="0"/>
        <v>0</v>
      </c>
      <c r="C43" s="34"/>
      <c r="D43" s="34"/>
      <c r="E43" s="34"/>
      <c r="F43" s="34"/>
      <c r="G43" s="33">
        <f t="shared" si="1"/>
        <v>117</v>
      </c>
      <c r="H43" s="34">
        <v>0</v>
      </c>
      <c r="I43" s="34">
        <v>0</v>
      </c>
      <c r="J43" s="34">
        <v>0</v>
      </c>
      <c r="K43" s="34">
        <v>117</v>
      </c>
      <c r="L43" s="33">
        <f t="shared" si="2"/>
        <v>157</v>
      </c>
      <c r="M43" s="34">
        <v>0</v>
      </c>
      <c r="N43" s="34">
        <v>0</v>
      </c>
      <c r="O43" s="34">
        <v>0</v>
      </c>
      <c r="P43" s="34">
        <v>157</v>
      </c>
      <c r="Q43" s="33">
        <f t="shared" si="3"/>
        <v>0</v>
      </c>
      <c r="R43" s="34"/>
      <c r="S43" s="34"/>
      <c r="T43" s="33">
        <f t="shared" si="4"/>
        <v>0</v>
      </c>
      <c r="U43" s="34"/>
      <c r="V43" s="34"/>
      <c r="W43" s="33">
        <f t="shared" si="5"/>
        <v>0</v>
      </c>
      <c r="X43" s="34"/>
      <c r="Y43" s="34"/>
      <c r="Z43" s="33">
        <f t="shared" si="6"/>
        <v>0</v>
      </c>
      <c r="AA43" s="34"/>
      <c r="AB43" s="34"/>
      <c r="AC43" s="33">
        <f t="shared" si="7"/>
        <v>0</v>
      </c>
      <c r="AD43" s="34"/>
      <c r="AE43" s="34"/>
      <c r="AF43" s="34"/>
      <c r="AG43" s="33">
        <f t="shared" si="8"/>
        <v>0</v>
      </c>
      <c r="AH43" s="34"/>
      <c r="AI43" s="34"/>
      <c r="AJ43" s="33">
        <f t="shared" si="9"/>
        <v>0</v>
      </c>
      <c r="AK43" s="34"/>
      <c r="AL43" s="34"/>
      <c r="AM43" s="33">
        <f t="shared" si="10"/>
        <v>0</v>
      </c>
      <c r="AN43" s="34"/>
      <c r="AO43" s="34"/>
      <c r="AP43" s="33">
        <f t="shared" si="11"/>
        <v>0</v>
      </c>
      <c r="AQ43" s="34"/>
      <c r="AR43" s="34"/>
      <c r="AS43" s="33">
        <f t="shared" si="12"/>
        <v>0</v>
      </c>
      <c r="AT43" s="34"/>
      <c r="AU43" s="34"/>
      <c r="AV43" s="33">
        <f t="shared" si="13"/>
        <v>0</v>
      </c>
      <c r="AW43" s="33">
        <f t="shared" si="14"/>
        <v>0</v>
      </c>
      <c r="AX43" s="33">
        <f t="shared" si="14"/>
        <v>0</v>
      </c>
      <c r="AY43" s="35"/>
      <c r="AZ43" s="35"/>
      <c r="BA43" s="35"/>
      <c r="BB43" s="35"/>
      <c r="BC43" s="35"/>
      <c r="BD43" s="35"/>
      <c r="BE43" s="34"/>
      <c r="BF43" s="34"/>
      <c r="BG43" s="33">
        <f t="shared" si="15"/>
        <v>0</v>
      </c>
      <c r="BH43" s="34"/>
      <c r="BI43" s="34"/>
      <c r="BJ43" s="33">
        <f t="shared" si="16"/>
        <v>0</v>
      </c>
      <c r="BK43" s="34"/>
      <c r="BL43" s="34"/>
      <c r="BM43" s="33">
        <f t="shared" si="17"/>
        <v>60</v>
      </c>
      <c r="BN43" s="34">
        <v>60</v>
      </c>
      <c r="BO43" s="34"/>
      <c r="BP43" s="34"/>
      <c r="BQ43" s="34"/>
      <c r="BR43" s="34"/>
      <c r="BS43" s="34"/>
      <c r="BT43" s="34"/>
      <c r="BU43" s="33">
        <f t="shared" si="18"/>
        <v>0</v>
      </c>
      <c r="BV43" s="34"/>
      <c r="BW43" s="34"/>
      <c r="BX43" s="33">
        <f t="shared" si="19"/>
        <v>0</v>
      </c>
      <c r="BY43" s="34"/>
      <c r="BZ43" s="34"/>
      <c r="CA43" s="33">
        <f t="shared" si="20"/>
        <v>0</v>
      </c>
      <c r="CB43" s="34"/>
      <c r="CC43" s="34"/>
      <c r="CD43" s="7">
        <f t="shared" si="21"/>
        <v>334</v>
      </c>
      <c r="CE43" s="8">
        <f t="shared" si="22"/>
        <v>217</v>
      </c>
      <c r="CF43" s="9">
        <f t="shared" si="23"/>
        <v>117</v>
      </c>
    </row>
    <row r="44" spans="1:84" ht="47.25" x14ac:dyDescent="0.2">
      <c r="A44" s="6" t="s">
        <v>104</v>
      </c>
      <c r="B44" s="33">
        <f t="shared" si="0"/>
        <v>0</v>
      </c>
      <c r="C44" s="34"/>
      <c r="D44" s="34"/>
      <c r="E44" s="34"/>
      <c r="F44" s="34"/>
      <c r="G44" s="33">
        <f t="shared" si="1"/>
        <v>0</v>
      </c>
      <c r="H44" s="34"/>
      <c r="I44" s="34"/>
      <c r="J44" s="34"/>
      <c r="K44" s="34"/>
      <c r="L44" s="33">
        <f t="shared" si="2"/>
        <v>480</v>
      </c>
      <c r="M44" s="34">
        <v>0</v>
      </c>
      <c r="N44" s="34">
        <v>0</v>
      </c>
      <c r="O44" s="34">
        <v>0</v>
      </c>
      <c r="P44" s="34">
        <v>480</v>
      </c>
      <c r="Q44" s="33">
        <f t="shared" si="3"/>
        <v>0</v>
      </c>
      <c r="R44" s="34"/>
      <c r="S44" s="34"/>
      <c r="T44" s="33">
        <f t="shared" si="4"/>
        <v>0</v>
      </c>
      <c r="U44" s="34"/>
      <c r="V44" s="34"/>
      <c r="W44" s="33">
        <f t="shared" si="5"/>
        <v>0</v>
      </c>
      <c r="X44" s="34"/>
      <c r="Y44" s="34"/>
      <c r="Z44" s="33">
        <f t="shared" si="6"/>
        <v>0</v>
      </c>
      <c r="AA44" s="34"/>
      <c r="AB44" s="34"/>
      <c r="AC44" s="33">
        <f t="shared" si="7"/>
        <v>0</v>
      </c>
      <c r="AD44" s="34"/>
      <c r="AE44" s="34"/>
      <c r="AF44" s="34"/>
      <c r="AG44" s="33">
        <f t="shared" si="8"/>
        <v>0</v>
      </c>
      <c r="AH44" s="34"/>
      <c r="AI44" s="34"/>
      <c r="AJ44" s="33">
        <f t="shared" si="9"/>
        <v>0</v>
      </c>
      <c r="AK44" s="34"/>
      <c r="AL44" s="34"/>
      <c r="AM44" s="33">
        <f t="shared" si="10"/>
        <v>0</v>
      </c>
      <c r="AN44" s="34"/>
      <c r="AO44" s="34"/>
      <c r="AP44" s="33">
        <f t="shared" si="11"/>
        <v>0</v>
      </c>
      <c r="AQ44" s="34"/>
      <c r="AR44" s="34"/>
      <c r="AS44" s="33">
        <f t="shared" si="12"/>
        <v>0</v>
      </c>
      <c r="AT44" s="34"/>
      <c r="AU44" s="34"/>
      <c r="AV44" s="33">
        <f t="shared" si="13"/>
        <v>0</v>
      </c>
      <c r="AW44" s="33">
        <f t="shared" si="14"/>
        <v>0</v>
      </c>
      <c r="AX44" s="33">
        <f t="shared" si="14"/>
        <v>0</v>
      </c>
      <c r="AY44" s="35"/>
      <c r="AZ44" s="35"/>
      <c r="BA44" s="35"/>
      <c r="BB44" s="35"/>
      <c r="BC44" s="35"/>
      <c r="BD44" s="35"/>
      <c r="BE44" s="34"/>
      <c r="BF44" s="34"/>
      <c r="BG44" s="33">
        <f t="shared" si="15"/>
        <v>0</v>
      </c>
      <c r="BH44" s="34"/>
      <c r="BI44" s="34"/>
      <c r="BJ44" s="33">
        <f t="shared" si="16"/>
        <v>0</v>
      </c>
      <c r="BK44" s="34"/>
      <c r="BL44" s="34"/>
      <c r="BM44" s="33">
        <f t="shared" si="17"/>
        <v>114</v>
      </c>
      <c r="BN44" s="34">
        <v>114</v>
      </c>
      <c r="BO44" s="34"/>
      <c r="BP44" s="34"/>
      <c r="BQ44" s="34"/>
      <c r="BR44" s="34"/>
      <c r="BS44" s="34"/>
      <c r="BT44" s="34"/>
      <c r="BU44" s="33">
        <f t="shared" si="18"/>
        <v>0</v>
      </c>
      <c r="BV44" s="34"/>
      <c r="BW44" s="34"/>
      <c r="BX44" s="33">
        <f t="shared" si="19"/>
        <v>0</v>
      </c>
      <c r="BY44" s="34"/>
      <c r="BZ44" s="34"/>
      <c r="CA44" s="33">
        <f t="shared" si="20"/>
        <v>0</v>
      </c>
      <c r="CB44" s="34"/>
      <c r="CC44" s="34"/>
      <c r="CD44" s="7">
        <f t="shared" si="21"/>
        <v>594</v>
      </c>
      <c r="CE44" s="8">
        <f t="shared" si="22"/>
        <v>594</v>
      </c>
      <c r="CF44" s="9">
        <f t="shared" si="23"/>
        <v>0</v>
      </c>
    </row>
    <row r="45" spans="1:84" ht="47.25" x14ac:dyDescent="0.2">
      <c r="A45" s="6" t="s">
        <v>105</v>
      </c>
      <c r="B45" s="33">
        <f t="shared" si="0"/>
        <v>0</v>
      </c>
      <c r="C45" s="34"/>
      <c r="D45" s="34"/>
      <c r="E45" s="34"/>
      <c r="F45" s="34"/>
      <c r="G45" s="33">
        <f t="shared" si="1"/>
        <v>30</v>
      </c>
      <c r="H45" s="34">
        <v>0</v>
      </c>
      <c r="I45" s="34">
        <v>0</v>
      </c>
      <c r="J45" s="34">
        <v>0</v>
      </c>
      <c r="K45" s="34">
        <v>30</v>
      </c>
      <c r="L45" s="33">
        <f t="shared" si="2"/>
        <v>634</v>
      </c>
      <c r="M45" s="34">
        <v>0</v>
      </c>
      <c r="N45" s="34">
        <v>0</v>
      </c>
      <c r="O45" s="34">
        <v>0</v>
      </c>
      <c r="P45" s="34">
        <v>634</v>
      </c>
      <c r="Q45" s="33">
        <f t="shared" si="3"/>
        <v>0</v>
      </c>
      <c r="R45" s="34"/>
      <c r="S45" s="34"/>
      <c r="T45" s="33">
        <f t="shared" si="4"/>
        <v>0</v>
      </c>
      <c r="U45" s="34"/>
      <c r="V45" s="34"/>
      <c r="W45" s="33">
        <f t="shared" si="5"/>
        <v>0</v>
      </c>
      <c r="X45" s="34"/>
      <c r="Y45" s="34"/>
      <c r="Z45" s="33">
        <f t="shared" si="6"/>
        <v>0</v>
      </c>
      <c r="AA45" s="34"/>
      <c r="AB45" s="34"/>
      <c r="AC45" s="33">
        <f t="shared" si="7"/>
        <v>0</v>
      </c>
      <c r="AD45" s="34"/>
      <c r="AE45" s="34"/>
      <c r="AF45" s="34"/>
      <c r="AG45" s="33">
        <f t="shared" si="8"/>
        <v>0</v>
      </c>
      <c r="AH45" s="34"/>
      <c r="AI45" s="34"/>
      <c r="AJ45" s="33">
        <f t="shared" si="9"/>
        <v>0</v>
      </c>
      <c r="AK45" s="34"/>
      <c r="AL45" s="34"/>
      <c r="AM45" s="33">
        <f t="shared" si="10"/>
        <v>0</v>
      </c>
      <c r="AN45" s="34"/>
      <c r="AO45" s="34"/>
      <c r="AP45" s="33">
        <f t="shared" si="11"/>
        <v>0</v>
      </c>
      <c r="AQ45" s="34"/>
      <c r="AR45" s="34"/>
      <c r="AS45" s="33">
        <f t="shared" si="12"/>
        <v>0</v>
      </c>
      <c r="AT45" s="34"/>
      <c r="AU45" s="34"/>
      <c r="AV45" s="33">
        <f t="shared" si="13"/>
        <v>0</v>
      </c>
      <c r="AW45" s="33">
        <f t="shared" si="14"/>
        <v>0</v>
      </c>
      <c r="AX45" s="33">
        <f t="shared" si="14"/>
        <v>0</v>
      </c>
      <c r="AY45" s="35"/>
      <c r="AZ45" s="35"/>
      <c r="BA45" s="35"/>
      <c r="BB45" s="35"/>
      <c r="BC45" s="35"/>
      <c r="BD45" s="35"/>
      <c r="BE45" s="34"/>
      <c r="BF45" s="34"/>
      <c r="BG45" s="33">
        <f t="shared" si="15"/>
        <v>0</v>
      </c>
      <c r="BH45" s="34"/>
      <c r="BI45" s="34"/>
      <c r="BJ45" s="33">
        <f t="shared" si="16"/>
        <v>0</v>
      </c>
      <c r="BK45" s="34"/>
      <c r="BL45" s="34"/>
      <c r="BM45" s="33">
        <f t="shared" si="17"/>
        <v>225</v>
      </c>
      <c r="BN45" s="34">
        <v>187</v>
      </c>
      <c r="BO45" s="34"/>
      <c r="BP45" s="34">
        <v>38</v>
      </c>
      <c r="BQ45" s="34"/>
      <c r="BR45" s="34"/>
      <c r="BS45" s="34"/>
      <c r="BT45" s="34"/>
      <c r="BU45" s="33">
        <f t="shared" si="18"/>
        <v>0</v>
      </c>
      <c r="BV45" s="34"/>
      <c r="BW45" s="34"/>
      <c r="BX45" s="33">
        <f t="shared" si="19"/>
        <v>0</v>
      </c>
      <c r="BY45" s="34"/>
      <c r="BZ45" s="34"/>
      <c r="CA45" s="33">
        <f t="shared" si="20"/>
        <v>0</v>
      </c>
      <c r="CB45" s="34"/>
      <c r="CC45" s="34"/>
      <c r="CD45" s="7">
        <f t="shared" si="21"/>
        <v>889</v>
      </c>
      <c r="CE45" s="8">
        <f t="shared" si="22"/>
        <v>859</v>
      </c>
      <c r="CF45" s="9">
        <f t="shared" si="23"/>
        <v>30</v>
      </c>
    </row>
    <row r="46" spans="1:84" ht="35.25" customHeight="1" x14ac:dyDescent="0.2">
      <c r="A46" s="6" t="s">
        <v>106</v>
      </c>
      <c r="B46" s="33">
        <f t="shared" si="0"/>
        <v>0</v>
      </c>
      <c r="C46" s="34"/>
      <c r="D46" s="34"/>
      <c r="E46" s="34"/>
      <c r="F46" s="34"/>
      <c r="G46" s="33">
        <f t="shared" si="1"/>
        <v>90</v>
      </c>
      <c r="H46" s="34">
        <v>0</v>
      </c>
      <c r="I46" s="34">
        <v>0</v>
      </c>
      <c r="J46" s="34">
        <v>0</v>
      </c>
      <c r="K46" s="34">
        <v>90</v>
      </c>
      <c r="L46" s="33">
        <f t="shared" si="2"/>
        <v>257</v>
      </c>
      <c r="M46" s="34">
        <v>0</v>
      </c>
      <c r="N46" s="34">
        <v>0</v>
      </c>
      <c r="O46" s="34">
        <v>0</v>
      </c>
      <c r="P46" s="34">
        <v>257</v>
      </c>
      <c r="Q46" s="33">
        <f t="shared" si="3"/>
        <v>0</v>
      </c>
      <c r="R46" s="34"/>
      <c r="S46" s="34"/>
      <c r="T46" s="33">
        <f t="shared" si="4"/>
        <v>0</v>
      </c>
      <c r="U46" s="34"/>
      <c r="V46" s="34"/>
      <c r="W46" s="33">
        <f t="shared" si="5"/>
        <v>0</v>
      </c>
      <c r="X46" s="34"/>
      <c r="Y46" s="34"/>
      <c r="Z46" s="33">
        <f t="shared" si="6"/>
        <v>0</v>
      </c>
      <c r="AA46" s="34"/>
      <c r="AB46" s="34"/>
      <c r="AC46" s="33">
        <f t="shared" si="7"/>
        <v>0</v>
      </c>
      <c r="AD46" s="34"/>
      <c r="AE46" s="34"/>
      <c r="AF46" s="34"/>
      <c r="AG46" s="33">
        <f t="shared" si="8"/>
        <v>0</v>
      </c>
      <c r="AH46" s="34"/>
      <c r="AI46" s="34"/>
      <c r="AJ46" s="33">
        <f t="shared" si="9"/>
        <v>0</v>
      </c>
      <c r="AK46" s="34"/>
      <c r="AL46" s="34"/>
      <c r="AM46" s="33">
        <f t="shared" si="10"/>
        <v>0</v>
      </c>
      <c r="AN46" s="34"/>
      <c r="AO46" s="34"/>
      <c r="AP46" s="33">
        <f t="shared" si="11"/>
        <v>32</v>
      </c>
      <c r="AQ46" s="34">
        <v>32</v>
      </c>
      <c r="AR46" s="34">
        <v>0</v>
      </c>
      <c r="AS46" s="33">
        <f t="shared" si="12"/>
        <v>0</v>
      </c>
      <c r="AT46" s="34">
        <v>0</v>
      </c>
      <c r="AU46" s="34">
        <v>0</v>
      </c>
      <c r="AV46" s="33">
        <f t="shared" si="13"/>
        <v>0</v>
      </c>
      <c r="AW46" s="33">
        <f t="shared" si="14"/>
        <v>0</v>
      </c>
      <c r="AX46" s="33">
        <f t="shared" si="14"/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4">
        <v>0</v>
      </c>
      <c r="BF46" s="34">
        <v>0</v>
      </c>
      <c r="BG46" s="33">
        <f t="shared" si="15"/>
        <v>0</v>
      </c>
      <c r="BH46" s="34">
        <v>0</v>
      </c>
      <c r="BI46" s="34">
        <v>0</v>
      </c>
      <c r="BJ46" s="33">
        <f t="shared" si="16"/>
        <v>0</v>
      </c>
      <c r="BK46" s="34">
        <v>0</v>
      </c>
      <c r="BL46" s="34">
        <v>0</v>
      </c>
      <c r="BM46" s="33">
        <f t="shared" si="17"/>
        <v>66</v>
      </c>
      <c r="BN46" s="34">
        <v>66</v>
      </c>
      <c r="BO46" s="34"/>
      <c r="BP46" s="34"/>
      <c r="BQ46" s="34"/>
      <c r="BR46" s="34"/>
      <c r="BS46" s="34"/>
      <c r="BT46" s="34"/>
      <c r="BU46" s="33">
        <f t="shared" si="18"/>
        <v>0</v>
      </c>
      <c r="BV46" s="34"/>
      <c r="BW46" s="34"/>
      <c r="BX46" s="33">
        <f t="shared" si="19"/>
        <v>0</v>
      </c>
      <c r="BY46" s="34"/>
      <c r="BZ46" s="34"/>
      <c r="CA46" s="33">
        <f t="shared" si="20"/>
        <v>0</v>
      </c>
      <c r="CB46" s="34"/>
      <c r="CC46" s="34"/>
      <c r="CD46" s="7">
        <f t="shared" si="21"/>
        <v>445</v>
      </c>
      <c r="CE46" s="8">
        <f t="shared" si="22"/>
        <v>355</v>
      </c>
      <c r="CF46" s="9">
        <f t="shared" si="23"/>
        <v>90</v>
      </c>
    </row>
    <row r="47" spans="1:84" ht="47.25" x14ac:dyDescent="0.2">
      <c r="A47" s="6" t="s">
        <v>107</v>
      </c>
      <c r="B47" s="33">
        <f t="shared" si="0"/>
        <v>0</v>
      </c>
      <c r="C47" s="34"/>
      <c r="D47" s="34"/>
      <c r="E47" s="34"/>
      <c r="F47" s="34"/>
      <c r="G47" s="33">
        <f t="shared" si="1"/>
        <v>205</v>
      </c>
      <c r="H47" s="34">
        <v>0</v>
      </c>
      <c r="I47" s="34">
        <v>0</v>
      </c>
      <c r="J47" s="34">
        <v>0</v>
      </c>
      <c r="K47" s="34">
        <v>205</v>
      </c>
      <c r="L47" s="33">
        <f t="shared" si="2"/>
        <v>708</v>
      </c>
      <c r="M47" s="34">
        <v>0</v>
      </c>
      <c r="N47" s="34">
        <v>0</v>
      </c>
      <c r="O47" s="34">
        <v>0</v>
      </c>
      <c r="P47" s="34">
        <v>708</v>
      </c>
      <c r="Q47" s="33">
        <f t="shared" si="3"/>
        <v>0</v>
      </c>
      <c r="R47" s="34"/>
      <c r="S47" s="34"/>
      <c r="T47" s="33">
        <f t="shared" si="4"/>
        <v>0</v>
      </c>
      <c r="U47" s="34"/>
      <c r="V47" s="34"/>
      <c r="W47" s="33">
        <f t="shared" si="5"/>
        <v>0</v>
      </c>
      <c r="X47" s="34"/>
      <c r="Y47" s="34"/>
      <c r="Z47" s="33">
        <f t="shared" si="6"/>
        <v>0</v>
      </c>
      <c r="AA47" s="34"/>
      <c r="AB47" s="34"/>
      <c r="AC47" s="33">
        <f t="shared" si="7"/>
        <v>0</v>
      </c>
      <c r="AD47" s="34"/>
      <c r="AE47" s="34"/>
      <c r="AF47" s="34"/>
      <c r="AG47" s="33">
        <f t="shared" si="8"/>
        <v>0</v>
      </c>
      <c r="AH47" s="34"/>
      <c r="AI47" s="34"/>
      <c r="AJ47" s="33">
        <f t="shared" si="9"/>
        <v>0</v>
      </c>
      <c r="AK47" s="34"/>
      <c r="AL47" s="34"/>
      <c r="AM47" s="33">
        <f t="shared" si="10"/>
        <v>0</v>
      </c>
      <c r="AN47" s="34"/>
      <c r="AO47" s="34"/>
      <c r="AP47" s="33">
        <f t="shared" si="11"/>
        <v>0</v>
      </c>
      <c r="AQ47" s="34"/>
      <c r="AR47" s="34"/>
      <c r="AS47" s="33">
        <f t="shared" si="12"/>
        <v>0</v>
      </c>
      <c r="AT47" s="34"/>
      <c r="AU47" s="34"/>
      <c r="AV47" s="33">
        <f t="shared" si="13"/>
        <v>0</v>
      </c>
      <c r="AW47" s="33">
        <f t="shared" si="14"/>
        <v>0</v>
      </c>
      <c r="AX47" s="33">
        <f t="shared" si="14"/>
        <v>0</v>
      </c>
      <c r="AY47" s="35"/>
      <c r="AZ47" s="35"/>
      <c r="BA47" s="35"/>
      <c r="BB47" s="35"/>
      <c r="BC47" s="35"/>
      <c r="BD47" s="35"/>
      <c r="BE47" s="34"/>
      <c r="BF47" s="34"/>
      <c r="BG47" s="33">
        <f t="shared" si="15"/>
        <v>0</v>
      </c>
      <c r="BH47" s="34"/>
      <c r="BI47" s="34"/>
      <c r="BJ47" s="33">
        <f t="shared" si="16"/>
        <v>0</v>
      </c>
      <c r="BK47" s="34"/>
      <c r="BL47" s="34"/>
      <c r="BM47" s="33">
        <f t="shared" si="17"/>
        <v>208</v>
      </c>
      <c r="BN47" s="34">
        <v>126</v>
      </c>
      <c r="BO47" s="34">
        <v>0</v>
      </c>
      <c r="BP47" s="34">
        <v>82</v>
      </c>
      <c r="BQ47" s="34">
        <v>0</v>
      </c>
      <c r="BR47" s="34"/>
      <c r="BS47" s="34"/>
      <c r="BT47" s="34"/>
      <c r="BU47" s="33">
        <f t="shared" si="18"/>
        <v>0</v>
      </c>
      <c r="BV47" s="34"/>
      <c r="BW47" s="34"/>
      <c r="BX47" s="33">
        <f t="shared" si="19"/>
        <v>0</v>
      </c>
      <c r="BY47" s="34"/>
      <c r="BZ47" s="34"/>
      <c r="CA47" s="33">
        <f t="shared" si="20"/>
        <v>0</v>
      </c>
      <c r="CB47" s="34"/>
      <c r="CC47" s="34"/>
      <c r="CD47" s="7">
        <f t="shared" si="21"/>
        <v>1121</v>
      </c>
      <c r="CE47" s="8">
        <f t="shared" si="22"/>
        <v>916</v>
      </c>
      <c r="CF47" s="9">
        <f t="shared" si="23"/>
        <v>205</v>
      </c>
    </row>
    <row r="48" spans="1:84" ht="47.25" x14ac:dyDescent="0.2">
      <c r="A48" s="6" t="s">
        <v>108</v>
      </c>
      <c r="B48" s="33">
        <f t="shared" si="0"/>
        <v>0</v>
      </c>
      <c r="C48" s="34"/>
      <c r="D48" s="34"/>
      <c r="E48" s="34"/>
      <c r="F48" s="34"/>
      <c r="G48" s="33">
        <f t="shared" si="1"/>
        <v>0</v>
      </c>
      <c r="H48" s="34"/>
      <c r="I48" s="34"/>
      <c r="J48" s="34"/>
      <c r="K48" s="34"/>
      <c r="L48" s="33">
        <f t="shared" si="2"/>
        <v>680</v>
      </c>
      <c r="M48" s="34">
        <v>0</v>
      </c>
      <c r="N48" s="34">
        <v>0</v>
      </c>
      <c r="O48" s="34">
        <v>0</v>
      </c>
      <c r="P48" s="34">
        <v>680</v>
      </c>
      <c r="Q48" s="33">
        <f t="shared" si="3"/>
        <v>0</v>
      </c>
      <c r="R48" s="34"/>
      <c r="S48" s="34"/>
      <c r="T48" s="33">
        <f t="shared" si="4"/>
        <v>0</v>
      </c>
      <c r="U48" s="34"/>
      <c r="V48" s="34"/>
      <c r="W48" s="33">
        <f t="shared" si="5"/>
        <v>0</v>
      </c>
      <c r="X48" s="34"/>
      <c r="Y48" s="34"/>
      <c r="Z48" s="33">
        <f t="shared" si="6"/>
        <v>0</v>
      </c>
      <c r="AA48" s="34"/>
      <c r="AB48" s="34"/>
      <c r="AC48" s="33">
        <f t="shared" si="7"/>
        <v>0</v>
      </c>
      <c r="AD48" s="34"/>
      <c r="AE48" s="34"/>
      <c r="AF48" s="34"/>
      <c r="AG48" s="33">
        <f t="shared" si="8"/>
        <v>0</v>
      </c>
      <c r="AH48" s="34"/>
      <c r="AI48" s="34"/>
      <c r="AJ48" s="33">
        <f t="shared" si="9"/>
        <v>0</v>
      </c>
      <c r="AK48" s="34"/>
      <c r="AL48" s="34"/>
      <c r="AM48" s="33">
        <f t="shared" si="10"/>
        <v>0</v>
      </c>
      <c r="AN48" s="34"/>
      <c r="AO48" s="34"/>
      <c r="AP48" s="33">
        <f t="shared" si="11"/>
        <v>0</v>
      </c>
      <c r="AQ48" s="34"/>
      <c r="AR48" s="34"/>
      <c r="AS48" s="33">
        <f t="shared" si="12"/>
        <v>0</v>
      </c>
      <c r="AT48" s="34"/>
      <c r="AU48" s="34"/>
      <c r="AV48" s="33">
        <f t="shared" si="13"/>
        <v>0</v>
      </c>
      <c r="AW48" s="33">
        <f t="shared" si="14"/>
        <v>0</v>
      </c>
      <c r="AX48" s="33">
        <f t="shared" si="14"/>
        <v>0</v>
      </c>
      <c r="AY48" s="35"/>
      <c r="AZ48" s="35"/>
      <c r="BA48" s="35"/>
      <c r="BB48" s="35"/>
      <c r="BC48" s="35"/>
      <c r="BD48" s="35"/>
      <c r="BE48" s="34"/>
      <c r="BF48" s="34"/>
      <c r="BG48" s="33">
        <f t="shared" si="15"/>
        <v>0</v>
      </c>
      <c r="BH48" s="34"/>
      <c r="BI48" s="34"/>
      <c r="BJ48" s="33">
        <f t="shared" si="16"/>
        <v>0</v>
      </c>
      <c r="BK48" s="34"/>
      <c r="BL48" s="34"/>
      <c r="BM48" s="33">
        <f t="shared" si="17"/>
        <v>0</v>
      </c>
      <c r="BN48" s="34"/>
      <c r="BO48" s="34"/>
      <c r="BP48" s="34"/>
      <c r="BQ48" s="34"/>
      <c r="BR48" s="34"/>
      <c r="BS48" s="34"/>
      <c r="BT48" s="34"/>
      <c r="BU48" s="33">
        <f t="shared" si="18"/>
        <v>0</v>
      </c>
      <c r="BV48" s="34"/>
      <c r="BW48" s="34"/>
      <c r="BX48" s="33">
        <f t="shared" si="19"/>
        <v>0</v>
      </c>
      <c r="BY48" s="34"/>
      <c r="BZ48" s="34"/>
      <c r="CA48" s="33">
        <f t="shared" si="20"/>
        <v>0</v>
      </c>
      <c r="CB48" s="34"/>
      <c r="CC48" s="34"/>
      <c r="CD48" s="7">
        <f t="shared" si="21"/>
        <v>680</v>
      </c>
      <c r="CE48" s="8">
        <f t="shared" si="22"/>
        <v>680</v>
      </c>
      <c r="CF48" s="9">
        <f t="shared" si="23"/>
        <v>0</v>
      </c>
    </row>
    <row r="49" spans="1:84" ht="47.25" x14ac:dyDescent="0.2">
      <c r="A49" s="6" t="s">
        <v>109</v>
      </c>
      <c r="B49" s="33">
        <f t="shared" si="0"/>
        <v>0</v>
      </c>
      <c r="C49" s="34">
        <v>0</v>
      </c>
      <c r="D49" s="34">
        <v>0</v>
      </c>
      <c r="E49" s="34">
        <v>0</v>
      </c>
      <c r="F49" s="34">
        <v>0</v>
      </c>
      <c r="G49" s="33">
        <f t="shared" si="1"/>
        <v>0</v>
      </c>
      <c r="H49" s="34">
        <v>0</v>
      </c>
      <c r="I49" s="34">
        <v>0</v>
      </c>
      <c r="J49" s="34">
        <v>0</v>
      </c>
      <c r="K49" s="34">
        <v>0</v>
      </c>
      <c r="L49" s="33">
        <f t="shared" si="2"/>
        <v>901</v>
      </c>
      <c r="M49" s="34">
        <v>85</v>
      </c>
      <c r="N49" s="34">
        <v>96</v>
      </c>
      <c r="O49" s="34">
        <v>0</v>
      </c>
      <c r="P49" s="34">
        <v>720</v>
      </c>
      <c r="Q49" s="33">
        <f t="shared" si="3"/>
        <v>0</v>
      </c>
      <c r="R49" s="34">
        <v>0</v>
      </c>
      <c r="S49" s="34">
        <v>0</v>
      </c>
      <c r="T49" s="33">
        <f t="shared" si="4"/>
        <v>78</v>
      </c>
      <c r="U49" s="34">
        <v>78</v>
      </c>
      <c r="V49" s="34">
        <v>0</v>
      </c>
      <c r="W49" s="33">
        <f t="shared" si="5"/>
        <v>0</v>
      </c>
      <c r="X49" s="34">
        <v>0</v>
      </c>
      <c r="Y49" s="34">
        <v>0</v>
      </c>
      <c r="Z49" s="33">
        <f t="shared" si="6"/>
        <v>550</v>
      </c>
      <c r="AA49" s="34">
        <v>550</v>
      </c>
      <c r="AB49" s="34">
        <v>0</v>
      </c>
      <c r="AC49" s="33">
        <f t="shared" si="7"/>
        <v>0</v>
      </c>
      <c r="AD49" s="34">
        <v>0</v>
      </c>
      <c r="AE49" s="34"/>
      <c r="AF49" s="34">
        <v>0</v>
      </c>
      <c r="AG49" s="33">
        <f t="shared" si="8"/>
        <v>90</v>
      </c>
      <c r="AH49" s="34">
        <v>90</v>
      </c>
      <c r="AI49" s="34">
        <v>0</v>
      </c>
      <c r="AJ49" s="33">
        <f t="shared" si="9"/>
        <v>0</v>
      </c>
      <c r="AK49" s="34">
        <v>0</v>
      </c>
      <c r="AL49" s="34">
        <v>0</v>
      </c>
      <c r="AM49" s="33">
        <f t="shared" si="10"/>
        <v>0</v>
      </c>
      <c r="AN49" s="34">
        <v>0</v>
      </c>
      <c r="AO49" s="34">
        <v>0</v>
      </c>
      <c r="AP49" s="33">
        <f t="shared" si="11"/>
        <v>780</v>
      </c>
      <c r="AQ49" s="34">
        <v>780</v>
      </c>
      <c r="AR49" s="34">
        <v>0</v>
      </c>
      <c r="AS49" s="33">
        <f t="shared" si="12"/>
        <v>0</v>
      </c>
      <c r="AT49" s="34">
        <v>0</v>
      </c>
      <c r="AU49" s="34">
        <v>0</v>
      </c>
      <c r="AV49" s="33">
        <f t="shared" si="13"/>
        <v>400</v>
      </c>
      <c r="AW49" s="33">
        <f t="shared" si="14"/>
        <v>400</v>
      </c>
      <c r="AX49" s="33">
        <f t="shared" si="14"/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4">
        <v>400</v>
      </c>
      <c r="BF49" s="34">
        <v>0</v>
      </c>
      <c r="BG49" s="33">
        <f t="shared" si="15"/>
        <v>160</v>
      </c>
      <c r="BH49" s="34">
        <v>160</v>
      </c>
      <c r="BI49" s="34">
        <v>0</v>
      </c>
      <c r="BJ49" s="33">
        <f t="shared" si="16"/>
        <v>0</v>
      </c>
      <c r="BK49" s="34">
        <v>0</v>
      </c>
      <c r="BL49" s="34">
        <v>0</v>
      </c>
      <c r="BM49" s="33">
        <f t="shared" si="17"/>
        <v>1867</v>
      </c>
      <c r="BN49" s="34">
        <v>262</v>
      </c>
      <c r="BO49" s="34">
        <v>0</v>
      </c>
      <c r="BP49" s="34">
        <v>900</v>
      </c>
      <c r="BQ49" s="34">
        <v>705</v>
      </c>
      <c r="BR49" s="34">
        <v>0</v>
      </c>
      <c r="BS49" s="34">
        <v>0</v>
      </c>
      <c r="BT49" s="34">
        <v>0</v>
      </c>
      <c r="BU49" s="33">
        <f t="shared" si="18"/>
        <v>0</v>
      </c>
      <c r="BV49" s="34">
        <v>0</v>
      </c>
      <c r="BW49" s="34">
        <v>0</v>
      </c>
      <c r="BX49" s="33">
        <f t="shared" si="19"/>
        <v>45</v>
      </c>
      <c r="BY49" s="34">
        <v>45</v>
      </c>
      <c r="BZ49" s="34">
        <v>0</v>
      </c>
      <c r="CA49" s="33">
        <f t="shared" si="20"/>
        <v>0</v>
      </c>
      <c r="CB49" s="34">
        <v>0</v>
      </c>
      <c r="CC49" s="34">
        <v>0</v>
      </c>
      <c r="CD49" s="7">
        <f t="shared" si="21"/>
        <v>4871</v>
      </c>
      <c r="CE49" s="8">
        <f t="shared" si="22"/>
        <v>4871</v>
      </c>
      <c r="CF49" s="9">
        <f t="shared" si="23"/>
        <v>0</v>
      </c>
    </row>
    <row r="50" spans="1:84" ht="47.25" x14ac:dyDescent="0.2">
      <c r="A50" s="6" t="s">
        <v>110</v>
      </c>
      <c r="B50" s="33">
        <f t="shared" si="0"/>
        <v>176</v>
      </c>
      <c r="C50" s="34">
        <v>176</v>
      </c>
      <c r="D50" s="34">
        <v>0</v>
      </c>
      <c r="E50" s="34">
        <v>0</v>
      </c>
      <c r="F50" s="34">
        <v>0</v>
      </c>
      <c r="G50" s="33">
        <f t="shared" si="1"/>
        <v>0</v>
      </c>
      <c r="H50" s="34">
        <v>0</v>
      </c>
      <c r="I50" s="34">
        <v>0</v>
      </c>
      <c r="J50" s="34">
        <v>0</v>
      </c>
      <c r="K50" s="34">
        <v>0</v>
      </c>
      <c r="L50" s="33">
        <f t="shared" si="2"/>
        <v>441</v>
      </c>
      <c r="M50" s="34">
        <v>0</v>
      </c>
      <c r="N50" s="34">
        <v>0</v>
      </c>
      <c r="O50" s="34">
        <v>141</v>
      </c>
      <c r="P50" s="34">
        <v>300</v>
      </c>
      <c r="Q50" s="33">
        <f t="shared" si="3"/>
        <v>0</v>
      </c>
      <c r="R50" s="34">
        <v>0</v>
      </c>
      <c r="S50" s="34">
        <v>0</v>
      </c>
      <c r="T50" s="33">
        <f t="shared" si="4"/>
        <v>0</v>
      </c>
      <c r="U50" s="34">
        <v>0</v>
      </c>
      <c r="V50" s="34">
        <v>0</v>
      </c>
      <c r="W50" s="33">
        <f t="shared" si="5"/>
        <v>0</v>
      </c>
      <c r="X50" s="34">
        <v>0</v>
      </c>
      <c r="Y50" s="34">
        <v>0</v>
      </c>
      <c r="Z50" s="33">
        <f t="shared" si="6"/>
        <v>457</v>
      </c>
      <c r="AA50" s="34">
        <v>457</v>
      </c>
      <c r="AB50" s="34">
        <v>0</v>
      </c>
      <c r="AC50" s="33">
        <f t="shared" si="7"/>
        <v>0</v>
      </c>
      <c r="AD50" s="34">
        <v>0</v>
      </c>
      <c r="AE50" s="34"/>
      <c r="AF50" s="34">
        <v>0</v>
      </c>
      <c r="AG50" s="33">
        <f t="shared" si="8"/>
        <v>0</v>
      </c>
      <c r="AH50" s="34">
        <v>0</v>
      </c>
      <c r="AI50" s="34">
        <v>0</v>
      </c>
      <c r="AJ50" s="33">
        <f t="shared" si="9"/>
        <v>0</v>
      </c>
      <c r="AK50" s="34">
        <v>0</v>
      </c>
      <c r="AL50" s="34">
        <v>0</v>
      </c>
      <c r="AM50" s="33">
        <f t="shared" si="10"/>
        <v>0</v>
      </c>
      <c r="AN50" s="34">
        <v>0</v>
      </c>
      <c r="AO50" s="34">
        <v>0</v>
      </c>
      <c r="AP50" s="33">
        <f t="shared" si="11"/>
        <v>0</v>
      </c>
      <c r="AQ50" s="34">
        <v>0</v>
      </c>
      <c r="AR50" s="34">
        <v>0</v>
      </c>
      <c r="AS50" s="33">
        <f t="shared" si="12"/>
        <v>0</v>
      </c>
      <c r="AT50" s="34">
        <v>0</v>
      </c>
      <c r="AU50" s="34">
        <v>0</v>
      </c>
      <c r="AV50" s="33">
        <f t="shared" si="13"/>
        <v>0</v>
      </c>
      <c r="AW50" s="33">
        <f t="shared" si="14"/>
        <v>0</v>
      </c>
      <c r="AX50" s="33">
        <f t="shared" si="14"/>
        <v>0</v>
      </c>
      <c r="AY50" s="35">
        <v>0</v>
      </c>
      <c r="AZ50" s="35">
        <v>0</v>
      </c>
      <c r="BA50" s="35">
        <v>0</v>
      </c>
      <c r="BB50" s="35">
        <v>0</v>
      </c>
      <c r="BC50" s="35">
        <v>0</v>
      </c>
      <c r="BD50" s="35">
        <v>0</v>
      </c>
      <c r="BE50" s="34">
        <v>0</v>
      </c>
      <c r="BF50" s="34">
        <v>0</v>
      </c>
      <c r="BG50" s="33">
        <f t="shared" si="15"/>
        <v>0</v>
      </c>
      <c r="BH50" s="34">
        <v>0</v>
      </c>
      <c r="BI50" s="34">
        <v>0</v>
      </c>
      <c r="BJ50" s="33">
        <f t="shared" si="16"/>
        <v>0</v>
      </c>
      <c r="BK50" s="34">
        <v>0</v>
      </c>
      <c r="BL50" s="34">
        <v>0</v>
      </c>
      <c r="BM50" s="33">
        <f t="shared" si="17"/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3">
        <f t="shared" si="18"/>
        <v>95</v>
      </c>
      <c r="BV50" s="34">
        <v>95</v>
      </c>
      <c r="BW50" s="34"/>
      <c r="BX50" s="33">
        <f t="shared" si="19"/>
        <v>0</v>
      </c>
      <c r="BY50" s="34"/>
      <c r="BZ50" s="34"/>
      <c r="CA50" s="33">
        <f t="shared" si="20"/>
        <v>0</v>
      </c>
      <c r="CB50" s="34"/>
      <c r="CC50" s="34"/>
      <c r="CD50" s="7">
        <f t="shared" si="21"/>
        <v>1169</v>
      </c>
      <c r="CE50" s="8">
        <f t="shared" si="22"/>
        <v>1169</v>
      </c>
      <c r="CF50" s="9">
        <f t="shared" si="23"/>
        <v>0</v>
      </c>
    </row>
    <row r="51" spans="1:84" ht="31.5" x14ac:dyDescent="0.2">
      <c r="A51" s="6" t="s">
        <v>111</v>
      </c>
      <c r="B51" s="33">
        <f t="shared" si="0"/>
        <v>0</v>
      </c>
      <c r="C51" s="34"/>
      <c r="D51" s="34"/>
      <c r="E51" s="34"/>
      <c r="F51" s="34"/>
      <c r="G51" s="33">
        <f t="shared" si="1"/>
        <v>947</v>
      </c>
      <c r="H51" s="34"/>
      <c r="I51" s="34"/>
      <c r="J51" s="34"/>
      <c r="K51" s="36">
        <v>947</v>
      </c>
      <c r="L51" s="33">
        <f t="shared" si="2"/>
        <v>0</v>
      </c>
      <c r="M51" s="34"/>
      <c r="N51" s="34"/>
      <c r="O51" s="34"/>
      <c r="P51" s="34"/>
      <c r="Q51" s="33">
        <f t="shared" si="3"/>
        <v>0</v>
      </c>
      <c r="R51" s="34"/>
      <c r="S51" s="34"/>
      <c r="T51" s="33">
        <f t="shared" si="4"/>
        <v>0</v>
      </c>
      <c r="U51" s="34"/>
      <c r="V51" s="34"/>
      <c r="W51" s="33">
        <f t="shared" si="5"/>
        <v>0</v>
      </c>
      <c r="X51" s="34"/>
      <c r="Y51" s="34"/>
      <c r="Z51" s="33">
        <f t="shared" si="6"/>
        <v>378</v>
      </c>
      <c r="AA51" s="34"/>
      <c r="AB51" s="36">
        <v>378</v>
      </c>
      <c r="AC51" s="33">
        <f t="shared" si="7"/>
        <v>0</v>
      </c>
      <c r="AD51" s="34"/>
      <c r="AE51" s="34"/>
      <c r="AF51" s="34"/>
      <c r="AG51" s="33">
        <f t="shared" si="8"/>
        <v>0</v>
      </c>
      <c r="AH51" s="34"/>
      <c r="AI51" s="34"/>
      <c r="AJ51" s="33">
        <f t="shared" si="9"/>
        <v>0</v>
      </c>
      <c r="AK51" s="34"/>
      <c r="AL51" s="34"/>
      <c r="AM51" s="33">
        <f t="shared" si="10"/>
        <v>0</v>
      </c>
      <c r="AN51" s="34"/>
      <c r="AO51" s="34"/>
      <c r="AP51" s="33">
        <f t="shared" si="11"/>
        <v>0</v>
      </c>
      <c r="AQ51" s="34"/>
      <c r="AR51" s="34"/>
      <c r="AS51" s="33">
        <f t="shared" si="12"/>
        <v>0</v>
      </c>
      <c r="AT51" s="34"/>
      <c r="AU51" s="34"/>
      <c r="AV51" s="33">
        <f t="shared" si="13"/>
        <v>0</v>
      </c>
      <c r="AW51" s="33">
        <f t="shared" si="14"/>
        <v>0</v>
      </c>
      <c r="AX51" s="33">
        <f t="shared" si="14"/>
        <v>0</v>
      </c>
      <c r="AY51" s="35"/>
      <c r="AZ51" s="35"/>
      <c r="BA51" s="35"/>
      <c r="BB51" s="35"/>
      <c r="BC51" s="35"/>
      <c r="BD51" s="35"/>
      <c r="BE51" s="34"/>
      <c r="BF51" s="34"/>
      <c r="BG51" s="33">
        <f t="shared" si="15"/>
        <v>0</v>
      </c>
      <c r="BH51" s="34"/>
      <c r="BI51" s="34"/>
      <c r="BJ51" s="33">
        <f t="shared" si="16"/>
        <v>0</v>
      </c>
      <c r="BK51" s="34"/>
      <c r="BL51" s="34"/>
      <c r="BM51" s="33">
        <f t="shared" si="17"/>
        <v>0</v>
      </c>
      <c r="BN51" s="34"/>
      <c r="BO51" s="34"/>
      <c r="BP51" s="34"/>
      <c r="BQ51" s="34"/>
      <c r="BR51" s="34"/>
      <c r="BS51" s="34"/>
      <c r="BT51" s="34"/>
      <c r="BU51" s="33">
        <f t="shared" si="18"/>
        <v>0</v>
      </c>
      <c r="BV51" s="34"/>
      <c r="BW51" s="34"/>
      <c r="BX51" s="33">
        <f t="shared" si="19"/>
        <v>0</v>
      </c>
      <c r="BY51" s="34"/>
      <c r="BZ51" s="34"/>
      <c r="CA51" s="33">
        <f t="shared" si="20"/>
        <v>0</v>
      </c>
      <c r="CB51" s="34"/>
      <c r="CC51" s="34"/>
      <c r="CD51" s="7">
        <f t="shared" si="21"/>
        <v>1325</v>
      </c>
      <c r="CE51" s="8">
        <f t="shared" si="22"/>
        <v>0</v>
      </c>
      <c r="CF51" s="9">
        <f t="shared" si="23"/>
        <v>1325</v>
      </c>
    </row>
    <row r="52" spans="1:84" ht="47.25" x14ac:dyDescent="0.2">
      <c r="A52" s="6" t="s">
        <v>112</v>
      </c>
      <c r="B52" s="33">
        <f t="shared" si="0"/>
        <v>0</v>
      </c>
      <c r="C52" s="34"/>
      <c r="D52" s="34"/>
      <c r="E52" s="34"/>
      <c r="F52" s="34"/>
      <c r="G52" s="33">
        <f t="shared" si="1"/>
        <v>0</v>
      </c>
      <c r="H52" s="34"/>
      <c r="I52" s="34"/>
      <c r="J52" s="34"/>
      <c r="K52" s="34"/>
      <c r="L52" s="33">
        <f t="shared" si="2"/>
        <v>2097</v>
      </c>
      <c r="M52" s="34">
        <v>0</v>
      </c>
      <c r="N52" s="34">
        <v>0</v>
      </c>
      <c r="O52" s="34">
        <v>0</v>
      </c>
      <c r="P52" s="34">
        <v>2097</v>
      </c>
      <c r="Q52" s="33">
        <f t="shared" si="3"/>
        <v>0</v>
      </c>
      <c r="R52" s="34">
        <v>0</v>
      </c>
      <c r="S52" s="34">
        <v>0</v>
      </c>
      <c r="T52" s="33">
        <f t="shared" si="4"/>
        <v>0</v>
      </c>
      <c r="U52" s="34">
        <v>0</v>
      </c>
      <c r="V52" s="34">
        <v>0</v>
      </c>
      <c r="W52" s="33">
        <f t="shared" si="5"/>
        <v>0</v>
      </c>
      <c r="X52" s="34">
        <v>0</v>
      </c>
      <c r="Y52" s="34">
        <v>0</v>
      </c>
      <c r="Z52" s="33">
        <f t="shared" si="6"/>
        <v>165</v>
      </c>
      <c r="AA52" s="34">
        <v>100</v>
      </c>
      <c r="AB52" s="34">
        <v>65</v>
      </c>
      <c r="AC52" s="33">
        <f t="shared" si="7"/>
        <v>0</v>
      </c>
      <c r="AD52" s="34"/>
      <c r="AE52" s="34"/>
      <c r="AF52" s="34"/>
      <c r="AG52" s="33">
        <f t="shared" si="8"/>
        <v>0</v>
      </c>
      <c r="AH52" s="34"/>
      <c r="AI52" s="34"/>
      <c r="AJ52" s="33">
        <f t="shared" si="9"/>
        <v>0</v>
      </c>
      <c r="AK52" s="34"/>
      <c r="AL52" s="34"/>
      <c r="AM52" s="33">
        <f t="shared" si="10"/>
        <v>0</v>
      </c>
      <c r="AN52" s="34"/>
      <c r="AO52" s="34"/>
      <c r="AP52" s="33">
        <f t="shared" si="11"/>
        <v>0</v>
      </c>
      <c r="AQ52" s="34"/>
      <c r="AR52" s="34"/>
      <c r="AS52" s="33">
        <f t="shared" si="12"/>
        <v>0</v>
      </c>
      <c r="AT52" s="34"/>
      <c r="AU52" s="34"/>
      <c r="AV52" s="33">
        <f t="shared" si="13"/>
        <v>0</v>
      </c>
      <c r="AW52" s="33">
        <f t="shared" si="14"/>
        <v>0</v>
      </c>
      <c r="AX52" s="33">
        <f t="shared" si="14"/>
        <v>0</v>
      </c>
      <c r="AY52" s="35"/>
      <c r="AZ52" s="35"/>
      <c r="BA52" s="35"/>
      <c r="BB52" s="35"/>
      <c r="BC52" s="35"/>
      <c r="BD52" s="35"/>
      <c r="BE52" s="34"/>
      <c r="BF52" s="34"/>
      <c r="BG52" s="33">
        <f t="shared" si="15"/>
        <v>0</v>
      </c>
      <c r="BH52" s="34"/>
      <c r="BI52" s="34"/>
      <c r="BJ52" s="33">
        <f t="shared" si="16"/>
        <v>0</v>
      </c>
      <c r="BK52" s="34"/>
      <c r="BL52" s="34"/>
      <c r="BM52" s="33">
        <f t="shared" si="17"/>
        <v>105</v>
      </c>
      <c r="BN52" s="34">
        <v>45</v>
      </c>
      <c r="BO52" s="34">
        <v>0</v>
      </c>
      <c r="BP52" s="34">
        <v>60</v>
      </c>
      <c r="BQ52" s="34"/>
      <c r="BR52" s="34"/>
      <c r="BS52" s="34"/>
      <c r="BT52" s="34"/>
      <c r="BU52" s="33">
        <f t="shared" si="18"/>
        <v>0</v>
      </c>
      <c r="BV52" s="34"/>
      <c r="BW52" s="34"/>
      <c r="BX52" s="33">
        <f t="shared" si="19"/>
        <v>0</v>
      </c>
      <c r="BY52" s="34"/>
      <c r="BZ52" s="34"/>
      <c r="CA52" s="33">
        <f t="shared" si="20"/>
        <v>0</v>
      </c>
      <c r="CB52" s="34"/>
      <c r="CC52" s="34"/>
      <c r="CD52" s="7">
        <f t="shared" si="21"/>
        <v>2367</v>
      </c>
      <c r="CE52" s="8">
        <f t="shared" si="22"/>
        <v>2302</v>
      </c>
      <c r="CF52" s="9">
        <f t="shared" si="23"/>
        <v>65</v>
      </c>
    </row>
    <row r="53" spans="1:84" ht="31.5" x14ac:dyDescent="0.2">
      <c r="A53" s="6" t="s">
        <v>113</v>
      </c>
      <c r="B53" s="33">
        <f t="shared" si="0"/>
        <v>0</v>
      </c>
      <c r="C53" s="34"/>
      <c r="D53" s="34"/>
      <c r="E53" s="34"/>
      <c r="F53" s="34"/>
      <c r="G53" s="33">
        <f t="shared" si="1"/>
        <v>0</v>
      </c>
      <c r="H53" s="34"/>
      <c r="I53" s="34"/>
      <c r="J53" s="34"/>
      <c r="K53" s="34"/>
      <c r="L53" s="33">
        <f t="shared" si="2"/>
        <v>1000</v>
      </c>
      <c r="M53" s="34">
        <v>0</v>
      </c>
      <c r="N53" s="34">
        <v>0</v>
      </c>
      <c r="O53" s="34">
        <v>0</v>
      </c>
      <c r="P53" s="34">
        <v>1000</v>
      </c>
      <c r="Q53" s="33">
        <f t="shared" si="3"/>
        <v>0</v>
      </c>
      <c r="R53" s="34">
        <v>0</v>
      </c>
      <c r="S53" s="34">
        <v>0</v>
      </c>
      <c r="T53" s="33">
        <f t="shared" si="4"/>
        <v>0</v>
      </c>
      <c r="U53" s="34">
        <v>0</v>
      </c>
      <c r="V53" s="34">
        <v>0</v>
      </c>
      <c r="W53" s="33">
        <f t="shared" si="5"/>
        <v>0</v>
      </c>
      <c r="X53" s="34">
        <v>0</v>
      </c>
      <c r="Y53" s="34">
        <v>0</v>
      </c>
      <c r="Z53" s="33">
        <f t="shared" si="6"/>
        <v>300</v>
      </c>
      <c r="AA53" s="34">
        <v>300</v>
      </c>
      <c r="AB53" s="34">
        <v>0</v>
      </c>
      <c r="AC53" s="33">
        <f t="shared" si="7"/>
        <v>0</v>
      </c>
      <c r="AD53" s="34"/>
      <c r="AE53" s="34"/>
      <c r="AF53" s="34"/>
      <c r="AG53" s="33">
        <f t="shared" si="8"/>
        <v>0</v>
      </c>
      <c r="AH53" s="34"/>
      <c r="AI53" s="34"/>
      <c r="AJ53" s="33">
        <f t="shared" si="9"/>
        <v>0</v>
      </c>
      <c r="AK53" s="34"/>
      <c r="AL53" s="34"/>
      <c r="AM53" s="33">
        <f t="shared" si="10"/>
        <v>0</v>
      </c>
      <c r="AN53" s="34"/>
      <c r="AO53" s="34"/>
      <c r="AP53" s="33">
        <f t="shared" si="11"/>
        <v>0</v>
      </c>
      <c r="AQ53" s="34"/>
      <c r="AR53" s="34"/>
      <c r="AS53" s="33">
        <f t="shared" si="12"/>
        <v>0</v>
      </c>
      <c r="AT53" s="34"/>
      <c r="AU53" s="34"/>
      <c r="AV53" s="33">
        <f t="shared" si="13"/>
        <v>0</v>
      </c>
      <c r="AW53" s="33">
        <f t="shared" si="14"/>
        <v>0</v>
      </c>
      <c r="AX53" s="33">
        <f t="shared" si="14"/>
        <v>0</v>
      </c>
      <c r="AY53" s="35"/>
      <c r="AZ53" s="35"/>
      <c r="BA53" s="35"/>
      <c r="BB53" s="35"/>
      <c r="BC53" s="35"/>
      <c r="BD53" s="35"/>
      <c r="BE53" s="34"/>
      <c r="BF53" s="34"/>
      <c r="BG53" s="33">
        <f t="shared" si="15"/>
        <v>0</v>
      </c>
      <c r="BH53" s="34"/>
      <c r="BI53" s="34"/>
      <c r="BJ53" s="33">
        <f t="shared" si="16"/>
        <v>0</v>
      </c>
      <c r="BK53" s="34"/>
      <c r="BL53" s="34"/>
      <c r="BM53" s="33">
        <f t="shared" si="17"/>
        <v>0</v>
      </c>
      <c r="BN53" s="34"/>
      <c r="BO53" s="34"/>
      <c r="BP53" s="34"/>
      <c r="BQ53" s="34"/>
      <c r="BR53" s="34"/>
      <c r="BS53" s="34"/>
      <c r="BT53" s="34"/>
      <c r="BU53" s="33">
        <f t="shared" si="18"/>
        <v>0</v>
      </c>
      <c r="BV53" s="34"/>
      <c r="BW53" s="34"/>
      <c r="BX53" s="33">
        <f t="shared" si="19"/>
        <v>0</v>
      </c>
      <c r="BY53" s="34"/>
      <c r="BZ53" s="34"/>
      <c r="CA53" s="33">
        <f t="shared" si="20"/>
        <v>0</v>
      </c>
      <c r="CB53" s="34"/>
      <c r="CC53" s="34"/>
      <c r="CD53" s="7">
        <f t="shared" si="21"/>
        <v>1300</v>
      </c>
      <c r="CE53" s="8">
        <f t="shared" si="22"/>
        <v>1300</v>
      </c>
      <c r="CF53" s="9">
        <f t="shared" si="23"/>
        <v>0</v>
      </c>
    </row>
    <row r="54" spans="1:84" ht="31.5" x14ac:dyDescent="0.2">
      <c r="A54" s="6" t="s">
        <v>114</v>
      </c>
      <c r="B54" s="33">
        <f t="shared" si="0"/>
        <v>0</v>
      </c>
      <c r="C54" s="34"/>
      <c r="D54" s="34"/>
      <c r="E54" s="34"/>
      <c r="F54" s="34"/>
      <c r="G54" s="33">
        <f t="shared" si="1"/>
        <v>0</v>
      </c>
      <c r="H54" s="34"/>
      <c r="I54" s="34"/>
      <c r="J54" s="34"/>
      <c r="K54" s="34"/>
      <c r="L54" s="33">
        <f t="shared" si="2"/>
        <v>400</v>
      </c>
      <c r="M54" s="34">
        <v>0</v>
      </c>
      <c r="N54" s="34">
        <v>0</v>
      </c>
      <c r="O54" s="34">
        <v>0</v>
      </c>
      <c r="P54" s="34">
        <v>400</v>
      </c>
      <c r="Q54" s="33">
        <f t="shared" si="3"/>
        <v>0</v>
      </c>
      <c r="R54" s="34"/>
      <c r="S54" s="34"/>
      <c r="T54" s="33">
        <f t="shared" si="4"/>
        <v>0</v>
      </c>
      <c r="U54" s="34"/>
      <c r="V54" s="34"/>
      <c r="W54" s="33">
        <f t="shared" si="5"/>
        <v>0</v>
      </c>
      <c r="X54" s="34"/>
      <c r="Y54" s="34"/>
      <c r="Z54" s="33">
        <f t="shared" si="6"/>
        <v>0</v>
      </c>
      <c r="AA54" s="34"/>
      <c r="AB54" s="34"/>
      <c r="AC54" s="33">
        <f t="shared" si="7"/>
        <v>0</v>
      </c>
      <c r="AD54" s="34"/>
      <c r="AE54" s="34"/>
      <c r="AF54" s="34"/>
      <c r="AG54" s="33">
        <f t="shared" si="8"/>
        <v>0</v>
      </c>
      <c r="AH54" s="34"/>
      <c r="AI54" s="34"/>
      <c r="AJ54" s="33">
        <f t="shared" si="9"/>
        <v>0</v>
      </c>
      <c r="AK54" s="34"/>
      <c r="AL54" s="34"/>
      <c r="AM54" s="33">
        <f t="shared" si="10"/>
        <v>0</v>
      </c>
      <c r="AN54" s="34"/>
      <c r="AO54" s="34"/>
      <c r="AP54" s="33">
        <f t="shared" si="11"/>
        <v>536</v>
      </c>
      <c r="AQ54" s="34">
        <v>536</v>
      </c>
      <c r="AR54" s="34"/>
      <c r="AS54" s="33">
        <f t="shared" si="12"/>
        <v>0</v>
      </c>
      <c r="AT54" s="34"/>
      <c r="AU54" s="34"/>
      <c r="AV54" s="33">
        <f t="shared" si="13"/>
        <v>0</v>
      </c>
      <c r="AW54" s="33">
        <f t="shared" si="14"/>
        <v>0</v>
      </c>
      <c r="AX54" s="33">
        <f t="shared" si="14"/>
        <v>0</v>
      </c>
      <c r="AY54" s="35"/>
      <c r="AZ54" s="35"/>
      <c r="BA54" s="35"/>
      <c r="BB54" s="35"/>
      <c r="BC54" s="35"/>
      <c r="BD54" s="35"/>
      <c r="BE54" s="34"/>
      <c r="BF54" s="34"/>
      <c r="BG54" s="33">
        <f t="shared" si="15"/>
        <v>0</v>
      </c>
      <c r="BH54" s="34"/>
      <c r="BI54" s="34"/>
      <c r="BJ54" s="33">
        <f t="shared" si="16"/>
        <v>0</v>
      </c>
      <c r="BK54" s="34"/>
      <c r="BL54" s="34"/>
      <c r="BM54" s="33">
        <f t="shared" si="17"/>
        <v>310</v>
      </c>
      <c r="BN54" s="34">
        <v>90</v>
      </c>
      <c r="BO54" s="34">
        <v>0</v>
      </c>
      <c r="BP54" s="34">
        <v>220</v>
      </c>
      <c r="BQ54" s="34"/>
      <c r="BR54" s="34"/>
      <c r="BS54" s="34"/>
      <c r="BT54" s="34"/>
      <c r="BU54" s="33">
        <f t="shared" si="18"/>
        <v>0</v>
      </c>
      <c r="BV54" s="34"/>
      <c r="BW54" s="34"/>
      <c r="BX54" s="33">
        <f t="shared" si="19"/>
        <v>0</v>
      </c>
      <c r="BY54" s="34"/>
      <c r="BZ54" s="34"/>
      <c r="CA54" s="33">
        <f t="shared" si="20"/>
        <v>0</v>
      </c>
      <c r="CB54" s="34"/>
      <c r="CC54" s="34"/>
      <c r="CD54" s="7">
        <f t="shared" si="21"/>
        <v>1246</v>
      </c>
      <c r="CE54" s="8">
        <f t="shared" si="22"/>
        <v>1246</v>
      </c>
      <c r="CF54" s="9">
        <f t="shared" si="23"/>
        <v>0</v>
      </c>
    </row>
    <row r="55" spans="1:84" ht="47.25" x14ac:dyDescent="0.2">
      <c r="A55" s="6" t="s">
        <v>115</v>
      </c>
      <c r="B55" s="33">
        <f t="shared" si="0"/>
        <v>0</v>
      </c>
      <c r="C55" s="34"/>
      <c r="D55" s="34"/>
      <c r="E55" s="34"/>
      <c r="F55" s="34"/>
      <c r="G55" s="33">
        <f t="shared" si="1"/>
        <v>0</v>
      </c>
      <c r="H55" s="34"/>
      <c r="I55" s="34"/>
      <c r="J55" s="34"/>
      <c r="K55" s="34"/>
      <c r="L55" s="33">
        <f t="shared" si="2"/>
        <v>260</v>
      </c>
      <c r="M55" s="34">
        <v>0</v>
      </c>
      <c r="N55" s="34">
        <v>0</v>
      </c>
      <c r="O55" s="34">
        <v>0</v>
      </c>
      <c r="P55" s="34">
        <v>260</v>
      </c>
      <c r="Q55" s="33">
        <f t="shared" si="3"/>
        <v>0</v>
      </c>
      <c r="R55" s="34"/>
      <c r="S55" s="34"/>
      <c r="T55" s="33">
        <f t="shared" si="4"/>
        <v>0</v>
      </c>
      <c r="U55" s="34"/>
      <c r="V55" s="34"/>
      <c r="W55" s="33">
        <f t="shared" si="5"/>
        <v>0</v>
      </c>
      <c r="X55" s="34"/>
      <c r="Y55" s="34"/>
      <c r="Z55" s="33">
        <f t="shared" si="6"/>
        <v>328</v>
      </c>
      <c r="AA55" s="34">
        <v>328</v>
      </c>
      <c r="AB55" s="34">
        <v>0</v>
      </c>
      <c r="AC55" s="33">
        <f t="shared" si="7"/>
        <v>0</v>
      </c>
      <c r="AD55" s="34">
        <v>0</v>
      </c>
      <c r="AE55" s="34"/>
      <c r="AF55" s="34">
        <v>0</v>
      </c>
      <c r="AG55" s="33">
        <f t="shared" si="8"/>
        <v>0</v>
      </c>
      <c r="AH55" s="34">
        <v>0</v>
      </c>
      <c r="AI55" s="34">
        <v>0</v>
      </c>
      <c r="AJ55" s="33">
        <f t="shared" si="9"/>
        <v>0</v>
      </c>
      <c r="AK55" s="34">
        <v>0</v>
      </c>
      <c r="AL55" s="34">
        <v>0</v>
      </c>
      <c r="AM55" s="33">
        <f t="shared" si="10"/>
        <v>0</v>
      </c>
      <c r="AN55" s="34">
        <v>0</v>
      </c>
      <c r="AO55" s="34">
        <v>0</v>
      </c>
      <c r="AP55" s="33">
        <f t="shared" si="11"/>
        <v>388</v>
      </c>
      <c r="AQ55" s="34">
        <v>388</v>
      </c>
      <c r="AR55" s="34"/>
      <c r="AS55" s="33">
        <f t="shared" si="12"/>
        <v>0</v>
      </c>
      <c r="AT55" s="34"/>
      <c r="AU55" s="34"/>
      <c r="AV55" s="33">
        <f t="shared" si="13"/>
        <v>0</v>
      </c>
      <c r="AW55" s="33">
        <f t="shared" si="14"/>
        <v>0</v>
      </c>
      <c r="AX55" s="33">
        <f t="shared" si="14"/>
        <v>0</v>
      </c>
      <c r="AY55" s="35"/>
      <c r="AZ55" s="35"/>
      <c r="BA55" s="35"/>
      <c r="BB55" s="35"/>
      <c r="BC55" s="35"/>
      <c r="BD55" s="35"/>
      <c r="BE55" s="34"/>
      <c r="BF55" s="34"/>
      <c r="BG55" s="33">
        <f t="shared" si="15"/>
        <v>0</v>
      </c>
      <c r="BH55" s="34"/>
      <c r="BI55" s="34"/>
      <c r="BJ55" s="33">
        <f t="shared" si="16"/>
        <v>0</v>
      </c>
      <c r="BK55" s="34"/>
      <c r="BL55" s="34"/>
      <c r="BM55" s="33">
        <f t="shared" si="17"/>
        <v>0</v>
      </c>
      <c r="BN55" s="34"/>
      <c r="BO55" s="34"/>
      <c r="BP55" s="34"/>
      <c r="BQ55" s="34"/>
      <c r="BR55" s="34"/>
      <c r="BS55" s="34"/>
      <c r="BT55" s="34"/>
      <c r="BU55" s="33">
        <f t="shared" si="18"/>
        <v>0</v>
      </c>
      <c r="BV55" s="34"/>
      <c r="BW55" s="34"/>
      <c r="BX55" s="33">
        <f t="shared" si="19"/>
        <v>0</v>
      </c>
      <c r="BY55" s="34"/>
      <c r="BZ55" s="34"/>
      <c r="CA55" s="33">
        <f t="shared" si="20"/>
        <v>0</v>
      </c>
      <c r="CB55" s="34"/>
      <c r="CC55" s="34"/>
      <c r="CD55" s="7">
        <f t="shared" si="21"/>
        <v>976</v>
      </c>
      <c r="CE55" s="8">
        <f t="shared" si="22"/>
        <v>976</v>
      </c>
      <c r="CF55" s="9">
        <f t="shared" si="23"/>
        <v>0</v>
      </c>
    </row>
    <row r="56" spans="1:84" ht="43.5" customHeight="1" x14ac:dyDescent="0.2">
      <c r="A56" s="6" t="s">
        <v>156</v>
      </c>
      <c r="B56" s="33">
        <f t="shared" si="0"/>
        <v>0</v>
      </c>
      <c r="C56" s="34">
        <v>0</v>
      </c>
      <c r="D56" s="34">
        <v>0</v>
      </c>
      <c r="E56" s="34">
        <v>0</v>
      </c>
      <c r="F56" s="34">
        <v>0</v>
      </c>
      <c r="G56" s="33">
        <f t="shared" si="1"/>
        <v>0</v>
      </c>
      <c r="H56" s="34">
        <v>0</v>
      </c>
      <c r="I56" s="34">
        <v>0</v>
      </c>
      <c r="J56" s="34">
        <v>0</v>
      </c>
      <c r="K56" s="34">
        <v>0</v>
      </c>
      <c r="L56" s="33">
        <f t="shared" si="2"/>
        <v>308</v>
      </c>
      <c r="M56" s="34">
        <v>0</v>
      </c>
      <c r="N56" s="34">
        <v>0</v>
      </c>
      <c r="O56" s="34">
        <v>0</v>
      </c>
      <c r="P56" s="34">
        <v>308</v>
      </c>
      <c r="Q56" s="33">
        <f t="shared" si="3"/>
        <v>0</v>
      </c>
      <c r="R56" s="34">
        <v>0</v>
      </c>
      <c r="S56" s="34">
        <v>0</v>
      </c>
      <c r="T56" s="33">
        <f t="shared" si="4"/>
        <v>120</v>
      </c>
      <c r="U56" s="34">
        <v>120</v>
      </c>
      <c r="V56" s="34">
        <v>0</v>
      </c>
      <c r="W56" s="33">
        <f t="shared" si="5"/>
        <v>0</v>
      </c>
      <c r="X56" s="34">
        <v>0</v>
      </c>
      <c r="Y56" s="34">
        <v>0</v>
      </c>
      <c r="Z56" s="33">
        <f t="shared" si="6"/>
        <v>170</v>
      </c>
      <c r="AA56" s="34">
        <v>170</v>
      </c>
      <c r="AB56" s="34">
        <v>0</v>
      </c>
      <c r="AC56" s="33">
        <f t="shared" si="7"/>
        <v>0</v>
      </c>
      <c r="AD56" s="34">
        <v>0</v>
      </c>
      <c r="AE56" s="34"/>
      <c r="AF56" s="34">
        <v>0</v>
      </c>
      <c r="AG56" s="33">
        <f t="shared" si="8"/>
        <v>0</v>
      </c>
      <c r="AH56" s="34">
        <v>0</v>
      </c>
      <c r="AI56" s="34">
        <v>0</v>
      </c>
      <c r="AJ56" s="33">
        <f t="shared" si="9"/>
        <v>0</v>
      </c>
      <c r="AK56" s="34">
        <v>0</v>
      </c>
      <c r="AL56" s="34">
        <v>0</v>
      </c>
      <c r="AM56" s="33">
        <f t="shared" si="10"/>
        <v>0</v>
      </c>
      <c r="AN56" s="34">
        <v>0</v>
      </c>
      <c r="AO56" s="34">
        <v>0</v>
      </c>
      <c r="AP56" s="33">
        <f t="shared" si="11"/>
        <v>0</v>
      </c>
      <c r="AQ56" s="34">
        <v>0</v>
      </c>
      <c r="AR56" s="34">
        <v>0</v>
      </c>
      <c r="AS56" s="33">
        <f t="shared" si="12"/>
        <v>0</v>
      </c>
      <c r="AT56" s="34">
        <v>0</v>
      </c>
      <c r="AU56" s="34">
        <v>0</v>
      </c>
      <c r="AV56" s="33">
        <f t="shared" si="13"/>
        <v>585</v>
      </c>
      <c r="AW56" s="33">
        <f t="shared" si="14"/>
        <v>585</v>
      </c>
      <c r="AX56" s="33">
        <f t="shared" si="14"/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0</v>
      </c>
      <c r="BE56" s="34">
        <v>585</v>
      </c>
      <c r="BF56" s="34">
        <v>0</v>
      </c>
      <c r="BG56" s="33">
        <f t="shared" si="15"/>
        <v>0</v>
      </c>
      <c r="BH56" s="34">
        <v>0</v>
      </c>
      <c r="BI56" s="34">
        <v>0</v>
      </c>
      <c r="BJ56" s="33">
        <f t="shared" si="16"/>
        <v>0</v>
      </c>
      <c r="BK56" s="34">
        <v>0</v>
      </c>
      <c r="BL56" s="34">
        <v>0</v>
      </c>
      <c r="BM56" s="33">
        <f t="shared" si="17"/>
        <v>762</v>
      </c>
      <c r="BN56" s="34">
        <v>240</v>
      </c>
      <c r="BO56" s="34">
        <v>0</v>
      </c>
      <c r="BP56" s="34">
        <v>522</v>
      </c>
      <c r="BQ56" s="34">
        <v>0</v>
      </c>
      <c r="BR56" s="34">
        <v>0</v>
      </c>
      <c r="BS56" s="34">
        <v>0</v>
      </c>
      <c r="BT56" s="34">
        <v>0</v>
      </c>
      <c r="BU56" s="33">
        <f t="shared" si="18"/>
        <v>0</v>
      </c>
      <c r="BV56" s="34">
        <v>0</v>
      </c>
      <c r="BW56" s="34">
        <v>0</v>
      </c>
      <c r="BX56" s="33">
        <f t="shared" si="19"/>
        <v>0</v>
      </c>
      <c r="BY56" s="34">
        <v>0</v>
      </c>
      <c r="BZ56" s="34">
        <v>0</v>
      </c>
      <c r="CA56" s="33">
        <f t="shared" si="20"/>
        <v>0</v>
      </c>
      <c r="CB56" s="34">
        <v>0</v>
      </c>
      <c r="CC56" s="34">
        <v>0</v>
      </c>
      <c r="CD56" s="7">
        <f t="shared" si="21"/>
        <v>1945</v>
      </c>
      <c r="CE56" s="8">
        <f t="shared" si="22"/>
        <v>1945</v>
      </c>
      <c r="CF56" s="9">
        <f t="shared" si="23"/>
        <v>0</v>
      </c>
    </row>
    <row r="57" spans="1:84" ht="47.25" x14ac:dyDescent="0.2">
      <c r="A57" s="6" t="s">
        <v>116</v>
      </c>
      <c r="B57" s="33">
        <f t="shared" si="0"/>
        <v>0</v>
      </c>
      <c r="C57" s="34"/>
      <c r="D57" s="34"/>
      <c r="E57" s="34"/>
      <c r="F57" s="34"/>
      <c r="G57" s="33">
        <f t="shared" si="1"/>
        <v>0</v>
      </c>
      <c r="H57" s="34"/>
      <c r="I57" s="34"/>
      <c r="J57" s="34"/>
      <c r="K57" s="34"/>
      <c r="L57" s="33">
        <f t="shared" si="2"/>
        <v>730</v>
      </c>
      <c r="M57" s="34">
        <v>0</v>
      </c>
      <c r="N57" s="34">
        <v>0</v>
      </c>
      <c r="O57" s="34">
        <v>0</v>
      </c>
      <c r="P57" s="34">
        <f>820-90</f>
        <v>730</v>
      </c>
      <c r="Q57" s="33">
        <f t="shared" si="3"/>
        <v>0</v>
      </c>
      <c r="R57" s="34">
        <v>0</v>
      </c>
      <c r="S57" s="34">
        <v>0</v>
      </c>
      <c r="T57" s="33">
        <f t="shared" si="4"/>
        <v>0</v>
      </c>
      <c r="U57" s="34">
        <v>0</v>
      </c>
      <c r="V57" s="34">
        <v>0</v>
      </c>
      <c r="W57" s="33">
        <f t="shared" si="5"/>
        <v>0</v>
      </c>
      <c r="X57" s="34">
        <v>0</v>
      </c>
      <c r="Y57" s="34">
        <v>0</v>
      </c>
      <c r="Z57" s="33">
        <f t="shared" si="6"/>
        <v>274</v>
      </c>
      <c r="AA57" s="34">
        <v>274</v>
      </c>
      <c r="AB57" s="34"/>
      <c r="AC57" s="33">
        <f t="shared" si="7"/>
        <v>0</v>
      </c>
      <c r="AD57" s="34"/>
      <c r="AE57" s="34"/>
      <c r="AF57" s="34"/>
      <c r="AG57" s="33">
        <f t="shared" si="8"/>
        <v>0</v>
      </c>
      <c r="AH57" s="34"/>
      <c r="AI57" s="34"/>
      <c r="AJ57" s="33">
        <f t="shared" si="9"/>
        <v>0</v>
      </c>
      <c r="AK57" s="34"/>
      <c r="AL57" s="34"/>
      <c r="AM57" s="33">
        <f t="shared" si="10"/>
        <v>0</v>
      </c>
      <c r="AN57" s="34"/>
      <c r="AO57" s="34"/>
      <c r="AP57" s="33">
        <f t="shared" si="11"/>
        <v>0</v>
      </c>
      <c r="AQ57" s="34"/>
      <c r="AR57" s="34"/>
      <c r="AS57" s="33">
        <f t="shared" si="12"/>
        <v>0</v>
      </c>
      <c r="AT57" s="34"/>
      <c r="AU57" s="34"/>
      <c r="AV57" s="33">
        <f t="shared" si="13"/>
        <v>0</v>
      </c>
      <c r="AW57" s="33">
        <f t="shared" si="14"/>
        <v>0</v>
      </c>
      <c r="AX57" s="33">
        <f t="shared" si="14"/>
        <v>0</v>
      </c>
      <c r="AY57" s="35"/>
      <c r="AZ57" s="35"/>
      <c r="BA57" s="35"/>
      <c r="BB57" s="35"/>
      <c r="BC57" s="35"/>
      <c r="BD57" s="35"/>
      <c r="BE57" s="34"/>
      <c r="BF57" s="34"/>
      <c r="BG57" s="33">
        <f t="shared" si="15"/>
        <v>0</v>
      </c>
      <c r="BH57" s="34"/>
      <c r="BI57" s="34"/>
      <c r="BJ57" s="33">
        <f t="shared" si="16"/>
        <v>0</v>
      </c>
      <c r="BK57" s="34"/>
      <c r="BL57" s="34"/>
      <c r="BM57" s="33">
        <f t="shared" si="17"/>
        <v>395</v>
      </c>
      <c r="BN57" s="34">
        <v>0</v>
      </c>
      <c r="BO57" s="34">
        <v>0</v>
      </c>
      <c r="BP57" s="34">
        <v>395</v>
      </c>
      <c r="BQ57" s="34"/>
      <c r="BR57" s="34"/>
      <c r="BS57" s="34"/>
      <c r="BT57" s="34"/>
      <c r="BU57" s="33">
        <f t="shared" si="18"/>
        <v>0</v>
      </c>
      <c r="BV57" s="34"/>
      <c r="BW57" s="34"/>
      <c r="BX57" s="33">
        <f t="shared" si="19"/>
        <v>0</v>
      </c>
      <c r="BY57" s="34"/>
      <c r="BZ57" s="34"/>
      <c r="CA57" s="33">
        <f t="shared" si="20"/>
        <v>0</v>
      </c>
      <c r="CB57" s="34"/>
      <c r="CC57" s="34"/>
      <c r="CD57" s="7">
        <f t="shared" si="21"/>
        <v>1399</v>
      </c>
      <c r="CE57" s="8">
        <f t="shared" si="22"/>
        <v>1399</v>
      </c>
      <c r="CF57" s="9">
        <f t="shared" si="23"/>
        <v>0</v>
      </c>
    </row>
    <row r="58" spans="1:84" ht="31.5" x14ac:dyDescent="0.2">
      <c r="A58" s="6" t="s">
        <v>117</v>
      </c>
      <c r="B58" s="33">
        <f t="shared" si="0"/>
        <v>0</v>
      </c>
      <c r="C58" s="34"/>
      <c r="D58" s="34"/>
      <c r="E58" s="34"/>
      <c r="F58" s="34"/>
      <c r="G58" s="33">
        <f t="shared" si="1"/>
        <v>0</v>
      </c>
      <c r="H58" s="34"/>
      <c r="I58" s="34"/>
      <c r="J58" s="34"/>
      <c r="K58" s="34"/>
      <c r="L58" s="33">
        <f t="shared" si="2"/>
        <v>1079</v>
      </c>
      <c r="M58" s="34">
        <f>452+53</f>
        <v>505</v>
      </c>
      <c r="N58" s="34">
        <v>0</v>
      </c>
      <c r="O58" s="34">
        <v>0</v>
      </c>
      <c r="P58" s="34">
        <v>574</v>
      </c>
      <c r="Q58" s="33">
        <f t="shared" si="3"/>
        <v>0</v>
      </c>
      <c r="R58" s="34"/>
      <c r="S58" s="34"/>
      <c r="T58" s="33">
        <f t="shared" si="4"/>
        <v>0</v>
      </c>
      <c r="U58" s="34"/>
      <c r="V58" s="34"/>
      <c r="W58" s="33">
        <f t="shared" si="5"/>
        <v>0</v>
      </c>
      <c r="X58" s="34"/>
      <c r="Y58" s="34"/>
      <c r="Z58" s="33">
        <f t="shared" si="6"/>
        <v>1000</v>
      </c>
      <c r="AA58" s="34">
        <v>1000</v>
      </c>
      <c r="AB58" s="34">
        <v>0</v>
      </c>
      <c r="AC58" s="33">
        <f t="shared" si="7"/>
        <v>0</v>
      </c>
      <c r="AD58" s="34">
        <v>0</v>
      </c>
      <c r="AE58" s="34"/>
      <c r="AF58" s="34">
        <v>0</v>
      </c>
      <c r="AG58" s="33">
        <f t="shared" si="8"/>
        <v>122</v>
      </c>
      <c r="AH58" s="34">
        <v>122</v>
      </c>
      <c r="AI58" s="34">
        <v>0</v>
      </c>
      <c r="AJ58" s="33">
        <f t="shared" si="9"/>
        <v>0</v>
      </c>
      <c r="AK58" s="34">
        <v>0</v>
      </c>
      <c r="AL58" s="34">
        <v>0</v>
      </c>
      <c r="AM58" s="33">
        <f t="shared" si="10"/>
        <v>0</v>
      </c>
      <c r="AN58" s="34">
        <v>0</v>
      </c>
      <c r="AO58" s="34">
        <v>0</v>
      </c>
      <c r="AP58" s="33">
        <f t="shared" si="11"/>
        <v>447</v>
      </c>
      <c r="AQ58" s="34">
        <f>410+37</f>
        <v>447</v>
      </c>
      <c r="AR58" s="34"/>
      <c r="AS58" s="33">
        <f t="shared" si="12"/>
        <v>0</v>
      </c>
      <c r="AT58" s="34"/>
      <c r="AU58" s="34"/>
      <c r="AV58" s="33">
        <f t="shared" si="13"/>
        <v>0</v>
      </c>
      <c r="AW58" s="33">
        <f t="shared" si="14"/>
        <v>0</v>
      </c>
      <c r="AX58" s="33">
        <f t="shared" si="14"/>
        <v>0</v>
      </c>
      <c r="AY58" s="35"/>
      <c r="AZ58" s="35"/>
      <c r="BA58" s="35"/>
      <c r="BB58" s="35"/>
      <c r="BC58" s="35"/>
      <c r="BD58" s="35"/>
      <c r="BE58" s="34"/>
      <c r="BF58" s="34"/>
      <c r="BG58" s="33">
        <f t="shared" si="15"/>
        <v>39</v>
      </c>
      <c r="BH58" s="34">
        <v>39</v>
      </c>
      <c r="BI58" s="34">
        <v>0</v>
      </c>
      <c r="BJ58" s="33">
        <f t="shared" si="16"/>
        <v>0</v>
      </c>
      <c r="BK58" s="34">
        <v>0</v>
      </c>
      <c r="BL58" s="34">
        <v>0</v>
      </c>
      <c r="BM58" s="33">
        <f t="shared" si="17"/>
        <v>726</v>
      </c>
      <c r="BN58" s="34">
        <v>426</v>
      </c>
      <c r="BO58" s="34">
        <v>0</v>
      </c>
      <c r="BP58" s="34">
        <v>300</v>
      </c>
      <c r="BQ58" s="34">
        <v>0</v>
      </c>
      <c r="BR58" s="34">
        <v>0</v>
      </c>
      <c r="BS58" s="34">
        <v>0</v>
      </c>
      <c r="BT58" s="34">
        <v>0</v>
      </c>
      <c r="BU58" s="33">
        <f t="shared" si="18"/>
        <v>290</v>
      </c>
      <c r="BV58" s="34">
        <v>290</v>
      </c>
      <c r="BW58" s="34"/>
      <c r="BX58" s="33">
        <f t="shared" si="19"/>
        <v>0</v>
      </c>
      <c r="BY58" s="34"/>
      <c r="BZ58" s="34"/>
      <c r="CA58" s="33">
        <f t="shared" si="20"/>
        <v>0</v>
      </c>
      <c r="CB58" s="34"/>
      <c r="CC58" s="34"/>
      <c r="CD58" s="7">
        <f t="shared" si="21"/>
        <v>3703</v>
      </c>
      <c r="CE58" s="8">
        <f t="shared" si="22"/>
        <v>3703</v>
      </c>
      <c r="CF58" s="9">
        <f t="shared" si="23"/>
        <v>0</v>
      </c>
    </row>
    <row r="59" spans="1:84" ht="47.25" x14ac:dyDescent="0.2">
      <c r="A59" s="6" t="s">
        <v>118</v>
      </c>
      <c r="B59" s="33">
        <f t="shared" si="0"/>
        <v>0</v>
      </c>
      <c r="C59" s="37"/>
      <c r="D59" s="37"/>
      <c r="E59" s="37"/>
      <c r="F59" s="37"/>
      <c r="G59" s="33">
        <f t="shared" si="1"/>
        <v>0</v>
      </c>
      <c r="H59" s="37"/>
      <c r="I59" s="37"/>
      <c r="J59" s="37"/>
      <c r="K59" s="37"/>
      <c r="L59" s="33">
        <f t="shared" si="2"/>
        <v>0</v>
      </c>
      <c r="M59" s="37"/>
      <c r="N59" s="37"/>
      <c r="O59" s="37"/>
      <c r="P59" s="37"/>
      <c r="Q59" s="33">
        <f t="shared" si="3"/>
        <v>0</v>
      </c>
      <c r="R59" s="37"/>
      <c r="S59" s="37"/>
      <c r="T59" s="33">
        <f t="shared" si="4"/>
        <v>0</v>
      </c>
      <c r="U59" s="37"/>
      <c r="V59" s="37"/>
      <c r="W59" s="33">
        <f t="shared" si="5"/>
        <v>0</v>
      </c>
      <c r="X59" s="37"/>
      <c r="Y59" s="37"/>
      <c r="Z59" s="33">
        <f t="shared" si="6"/>
        <v>0</v>
      </c>
      <c r="AA59" s="37"/>
      <c r="AB59" s="37"/>
      <c r="AC59" s="33">
        <f t="shared" si="7"/>
        <v>0</v>
      </c>
      <c r="AD59" s="37"/>
      <c r="AE59" s="37"/>
      <c r="AF59" s="37"/>
      <c r="AG59" s="33">
        <f t="shared" si="8"/>
        <v>0</v>
      </c>
      <c r="AH59" s="37"/>
      <c r="AI59" s="37"/>
      <c r="AJ59" s="33">
        <f t="shared" si="9"/>
        <v>0</v>
      </c>
      <c r="AK59" s="37"/>
      <c r="AL59" s="37"/>
      <c r="AM59" s="33">
        <f t="shared" si="10"/>
        <v>0</v>
      </c>
      <c r="AN59" s="37"/>
      <c r="AO59" s="37"/>
      <c r="AP59" s="33">
        <f t="shared" si="11"/>
        <v>0</v>
      </c>
      <c r="AQ59" s="37"/>
      <c r="AR59" s="37"/>
      <c r="AS59" s="33">
        <f t="shared" si="12"/>
        <v>0</v>
      </c>
      <c r="AT59" s="37"/>
      <c r="AU59" s="37"/>
      <c r="AV59" s="33">
        <f t="shared" si="13"/>
        <v>0</v>
      </c>
      <c r="AW59" s="33">
        <f t="shared" si="14"/>
        <v>0</v>
      </c>
      <c r="AX59" s="33">
        <f t="shared" si="14"/>
        <v>0</v>
      </c>
      <c r="AY59" s="38"/>
      <c r="AZ59" s="38"/>
      <c r="BA59" s="38"/>
      <c r="BB59" s="38"/>
      <c r="BC59" s="38"/>
      <c r="BD59" s="38"/>
      <c r="BE59" s="37"/>
      <c r="BF59" s="37"/>
      <c r="BG59" s="33">
        <f t="shared" si="15"/>
        <v>0</v>
      </c>
      <c r="BH59" s="37"/>
      <c r="BI59" s="37"/>
      <c r="BJ59" s="33">
        <f t="shared" si="16"/>
        <v>0</v>
      </c>
      <c r="BK59" s="37"/>
      <c r="BL59" s="37"/>
      <c r="BM59" s="33">
        <f t="shared" si="17"/>
        <v>0</v>
      </c>
      <c r="BN59" s="37"/>
      <c r="BO59" s="37"/>
      <c r="BP59" s="37"/>
      <c r="BQ59" s="37"/>
      <c r="BR59" s="37"/>
      <c r="BS59" s="37"/>
      <c r="BT59" s="37"/>
      <c r="BU59" s="33">
        <f t="shared" si="18"/>
        <v>266</v>
      </c>
      <c r="BV59" s="37">
        <v>266</v>
      </c>
      <c r="BW59" s="37">
        <v>0</v>
      </c>
      <c r="BX59" s="33">
        <f t="shared" si="19"/>
        <v>4448</v>
      </c>
      <c r="BY59" s="37">
        <v>4402</v>
      </c>
      <c r="BZ59" s="34">
        <v>46</v>
      </c>
      <c r="CA59" s="33">
        <f t="shared" si="20"/>
        <v>0</v>
      </c>
      <c r="CB59" s="37"/>
      <c r="CC59" s="37"/>
      <c r="CD59" s="7">
        <f t="shared" si="21"/>
        <v>4714</v>
      </c>
      <c r="CE59" s="8">
        <f t="shared" si="22"/>
        <v>4668</v>
      </c>
      <c r="CF59" s="9">
        <f t="shared" si="23"/>
        <v>46</v>
      </c>
    </row>
    <row r="60" spans="1:84" ht="31.5" x14ac:dyDescent="0.2">
      <c r="A60" s="6" t="s">
        <v>119</v>
      </c>
      <c r="B60" s="33">
        <f t="shared" si="0"/>
        <v>85</v>
      </c>
      <c r="C60" s="34">
        <v>81</v>
      </c>
      <c r="D60" s="34">
        <v>4</v>
      </c>
      <c r="E60" s="34">
        <v>0</v>
      </c>
      <c r="F60" s="34">
        <v>0</v>
      </c>
      <c r="G60" s="33">
        <f t="shared" si="1"/>
        <v>60</v>
      </c>
      <c r="H60" s="34">
        <v>0</v>
      </c>
      <c r="I60" s="34">
        <v>0</v>
      </c>
      <c r="J60" s="34">
        <v>60</v>
      </c>
      <c r="K60" s="34">
        <v>0</v>
      </c>
      <c r="L60" s="33">
        <f t="shared" si="2"/>
        <v>354</v>
      </c>
      <c r="M60" s="34">
        <v>0</v>
      </c>
      <c r="N60" s="34">
        <v>0</v>
      </c>
      <c r="O60" s="34">
        <v>267</v>
      </c>
      <c r="P60" s="34">
        <v>87</v>
      </c>
      <c r="Q60" s="33">
        <f t="shared" si="3"/>
        <v>0</v>
      </c>
      <c r="R60" s="34"/>
      <c r="S60" s="34"/>
      <c r="T60" s="33">
        <f t="shared" si="4"/>
        <v>0</v>
      </c>
      <c r="U60" s="34"/>
      <c r="V60" s="34"/>
      <c r="W60" s="33">
        <f t="shared" si="5"/>
        <v>0</v>
      </c>
      <c r="X60" s="34"/>
      <c r="Y60" s="34"/>
      <c r="Z60" s="33">
        <f t="shared" si="6"/>
        <v>0</v>
      </c>
      <c r="AA60" s="34"/>
      <c r="AB60" s="34"/>
      <c r="AC60" s="33">
        <f t="shared" si="7"/>
        <v>0</v>
      </c>
      <c r="AD60" s="34"/>
      <c r="AE60" s="34"/>
      <c r="AF60" s="34"/>
      <c r="AG60" s="33">
        <f t="shared" si="8"/>
        <v>0</v>
      </c>
      <c r="AH60" s="34"/>
      <c r="AI60" s="34"/>
      <c r="AJ60" s="33">
        <f t="shared" si="9"/>
        <v>0</v>
      </c>
      <c r="AK60" s="34"/>
      <c r="AL60" s="34"/>
      <c r="AM60" s="33">
        <f t="shared" si="10"/>
        <v>0</v>
      </c>
      <c r="AN60" s="34"/>
      <c r="AO60" s="34"/>
      <c r="AP60" s="33">
        <f t="shared" si="11"/>
        <v>0</v>
      </c>
      <c r="AQ60" s="34"/>
      <c r="AR60" s="34"/>
      <c r="AS60" s="33">
        <f t="shared" si="12"/>
        <v>0</v>
      </c>
      <c r="AT60" s="34"/>
      <c r="AU60" s="34"/>
      <c r="AV60" s="33">
        <f t="shared" si="13"/>
        <v>0</v>
      </c>
      <c r="AW60" s="33">
        <f t="shared" si="14"/>
        <v>0</v>
      </c>
      <c r="AX60" s="33">
        <f t="shared" si="14"/>
        <v>0</v>
      </c>
      <c r="AY60" s="35"/>
      <c r="AZ60" s="35"/>
      <c r="BA60" s="35"/>
      <c r="BB60" s="35"/>
      <c r="BC60" s="35"/>
      <c r="BD60" s="35"/>
      <c r="BE60" s="34"/>
      <c r="BF60" s="34"/>
      <c r="BG60" s="33">
        <f t="shared" si="15"/>
        <v>469</v>
      </c>
      <c r="BH60" s="34">
        <v>463</v>
      </c>
      <c r="BI60" s="34">
        <v>6</v>
      </c>
      <c r="BJ60" s="33">
        <f t="shared" si="16"/>
        <v>0</v>
      </c>
      <c r="BK60" s="34">
        <v>0</v>
      </c>
      <c r="BL60" s="34">
        <v>0</v>
      </c>
      <c r="BM60" s="33">
        <f t="shared" si="17"/>
        <v>1260</v>
      </c>
      <c r="BN60" s="34">
        <v>420</v>
      </c>
      <c r="BO60" s="34">
        <v>0</v>
      </c>
      <c r="BP60" s="34">
        <v>840</v>
      </c>
      <c r="BQ60" s="34">
        <v>0</v>
      </c>
      <c r="BR60" s="34"/>
      <c r="BS60" s="34"/>
      <c r="BT60" s="34"/>
      <c r="BU60" s="33">
        <f t="shared" si="18"/>
        <v>0</v>
      </c>
      <c r="BV60" s="34"/>
      <c r="BW60" s="34"/>
      <c r="BX60" s="33">
        <f t="shared" si="19"/>
        <v>0</v>
      </c>
      <c r="BY60" s="34"/>
      <c r="BZ60" s="34"/>
      <c r="CA60" s="33">
        <f t="shared" si="20"/>
        <v>0</v>
      </c>
      <c r="CB60" s="34"/>
      <c r="CC60" s="34"/>
      <c r="CD60" s="7">
        <f t="shared" si="21"/>
        <v>2228</v>
      </c>
      <c r="CE60" s="8">
        <f t="shared" si="22"/>
        <v>2158</v>
      </c>
      <c r="CF60" s="9">
        <f t="shared" si="23"/>
        <v>70</v>
      </c>
    </row>
    <row r="61" spans="1:84" ht="32.25" thickBot="1" x14ac:dyDescent="0.25">
      <c r="A61" s="6" t="s">
        <v>120</v>
      </c>
      <c r="B61" s="33">
        <f t="shared" si="0"/>
        <v>0</v>
      </c>
      <c r="C61" s="34"/>
      <c r="D61" s="34"/>
      <c r="E61" s="34"/>
      <c r="F61" s="34"/>
      <c r="G61" s="33">
        <f t="shared" si="1"/>
        <v>0</v>
      </c>
      <c r="H61" s="34"/>
      <c r="I61" s="34"/>
      <c r="J61" s="34"/>
      <c r="K61" s="34"/>
      <c r="L61" s="33">
        <f t="shared" si="2"/>
        <v>672</v>
      </c>
      <c r="M61" s="34">
        <v>0</v>
      </c>
      <c r="N61" s="34">
        <v>0</v>
      </c>
      <c r="O61" s="34">
        <v>0</v>
      </c>
      <c r="P61" s="34">
        <v>672</v>
      </c>
      <c r="Q61" s="33">
        <f t="shared" si="3"/>
        <v>0</v>
      </c>
      <c r="R61" s="34">
        <v>0</v>
      </c>
      <c r="S61" s="34">
        <v>0</v>
      </c>
      <c r="T61" s="33">
        <f t="shared" si="4"/>
        <v>65</v>
      </c>
      <c r="U61" s="34">
        <v>65</v>
      </c>
      <c r="V61" s="34">
        <v>0</v>
      </c>
      <c r="W61" s="33">
        <f t="shared" si="5"/>
        <v>0</v>
      </c>
      <c r="X61" s="34">
        <v>0</v>
      </c>
      <c r="Y61" s="34">
        <v>0</v>
      </c>
      <c r="Z61" s="33">
        <f t="shared" si="6"/>
        <v>378</v>
      </c>
      <c r="AA61" s="39">
        <v>378</v>
      </c>
      <c r="AB61" s="34">
        <v>0</v>
      </c>
      <c r="AC61" s="33">
        <f t="shared" si="7"/>
        <v>0</v>
      </c>
      <c r="AD61" s="34">
        <v>0</v>
      </c>
      <c r="AE61" s="34"/>
      <c r="AF61" s="34">
        <v>0</v>
      </c>
      <c r="AG61" s="33">
        <f t="shared" si="8"/>
        <v>120</v>
      </c>
      <c r="AH61" s="34">
        <v>120</v>
      </c>
      <c r="AI61" s="34">
        <v>0</v>
      </c>
      <c r="AJ61" s="33">
        <f t="shared" si="9"/>
        <v>0</v>
      </c>
      <c r="AK61" s="34">
        <v>0</v>
      </c>
      <c r="AL61" s="34">
        <v>0</v>
      </c>
      <c r="AM61" s="33">
        <f t="shared" si="10"/>
        <v>0</v>
      </c>
      <c r="AN61" s="34">
        <v>0</v>
      </c>
      <c r="AO61" s="34">
        <v>0</v>
      </c>
      <c r="AP61" s="33">
        <f t="shared" si="11"/>
        <v>170</v>
      </c>
      <c r="AQ61" s="34">
        <v>170</v>
      </c>
      <c r="AR61" s="34">
        <v>0</v>
      </c>
      <c r="AS61" s="33">
        <f t="shared" si="12"/>
        <v>0</v>
      </c>
      <c r="AT61" s="34">
        <v>0</v>
      </c>
      <c r="AU61" s="34">
        <v>0</v>
      </c>
      <c r="AV61" s="33">
        <f t="shared" si="13"/>
        <v>0</v>
      </c>
      <c r="AW61" s="33">
        <f t="shared" si="14"/>
        <v>0</v>
      </c>
      <c r="AX61" s="33">
        <f t="shared" si="14"/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4">
        <v>0</v>
      </c>
      <c r="BF61" s="34">
        <v>0</v>
      </c>
      <c r="BG61" s="33">
        <f t="shared" si="15"/>
        <v>0</v>
      </c>
      <c r="BH61" s="34">
        <v>0</v>
      </c>
      <c r="BI61" s="34">
        <v>0</v>
      </c>
      <c r="BJ61" s="33">
        <f t="shared" si="16"/>
        <v>0</v>
      </c>
      <c r="BK61" s="34"/>
      <c r="BL61" s="34">
        <v>0</v>
      </c>
      <c r="BM61" s="33">
        <f t="shared" si="17"/>
        <v>528</v>
      </c>
      <c r="BN61" s="34">
        <v>343</v>
      </c>
      <c r="BO61" s="34">
        <v>0</v>
      </c>
      <c r="BP61" s="34">
        <v>185</v>
      </c>
      <c r="BQ61" s="34">
        <v>0</v>
      </c>
      <c r="BR61" s="34">
        <v>0</v>
      </c>
      <c r="BS61" s="34">
        <v>0</v>
      </c>
      <c r="BT61" s="34">
        <v>0</v>
      </c>
      <c r="BU61" s="33">
        <f t="shared" si="18"/>
        <v>0</v>
      </c>
      <c r="BV61" s="34">
        <v>0</v>
      </c>
      <c r="BW61" s="34">
        <v>0</v>
      </c>
      <c r="BX61" s="33">
        <f t="shared" si="19"/>
        <v>0</v>
      </c>
      <c r="BY61" s="34">
        <v>0</v>
      </c>
      <c r="BZ61" s="34">
        <v>0</v>
      </c>
      <c r="CA61" s="33">
        <f t="shared" si="20"/>
        <v>0</v>
      </c>
      <c r="CB61" s="34">
        <v>0</v>
      </c>
      <c r="CC61" s="34">
        <v>0</v>
      </c>
      <c r="CD61" s="7">
        <f t="shared" si="21"/>
        <v>1933</v>
      </c>
      <c r="CE61" s="8">
        <f t="shared" si="22"/>
        <v>1933</v>
      </c>
      <c r="CF61" s="9">
        <f t="shared" si="23"/>
        <v>0</v>
      </c>
    </row>
    <row r="62" spans="1:84" ht="48" thickTop="1" x14ac:dyDescent="0.2">
      <c r="A62" s="6" t="s">
        <v>121</v>
      </c>
      <c r="B62" s="33">
        <f t="shared" si="0"/>
        <v>0</v>
      </c>
      <c r="C62" s="34"/>
      <c r="D62" s="34"/>
      <c r="E62" s="34"/>
      <c r="F62" s="34"/>
      <c r="G62" s="33">
        <f t="shared" si="1"/>
        <v>0</v>
      </c>
      <c r="H62" s="34"/>
      <c r="I62" s="34"/>
      <c r="J62" s="34"/>
      <c r="K62" s="34"/>
      <c r="L62" s="33">
        <f t="shared" si="2"/>
        <v>260</v>
      </c>
      <c r="M62" s="34">
        <v>0</v>
      </c>
      <c r="N62" s="34">
        <v>0</v>
      </c>
      <c r="O62" s="34">
        <v>0</v>
      </c>
      <c r="P62" s="34">
        <v>260</v>
      </c>
      <c r="Q62" s="33">
        <f t="shared" si="3"/>
        <v>0</v>
      </c>
      <c r="R62" s="34">
        <v>0</v>
      </c>
      <c r="S62" s="34">
        <v>0</v>
      </c>
      <c r="T62" s="33">
        <f t="shared" si="4"/>
        <v>150</v>
      </c>
      <c r="U62" s="34">
        <v>150</v>
      </c>
      <c r="V62" s="34">
        <v>0</v>
      </c>
      <c r="W62" s="33">
        <f t="shared" si="5"/>
        <v>0</v>
      </c>
      <c r="X62" s="34"/>
      <c r="Y62" s="34"/>
      <c r="Z62" s="33">
        <f t="shared" si="6"/>
        <v>532</v>
      </c>
      <c r="AA62" s="34">
        <f>400+132</f>
        <v>532</v>
      </c>
      <c r="AB62" s="34">
        <v>0</v>
      </c>
      <c r="AC62" s="33">
        <f t="shared" si="7"/>
        <v>0</v>
      </c>
      <c r="AD62" s="34">
        <v>0</v>
      </c>
      <c r="AE62" s="34"/>
      <c r="AF62" s="34">
        <v>0</v>
      </c>
      <c r="AG62" s="33">
        <f t="shared" si="8"/>
        <v>350</v>
      </c>
      <c r="AH62" s="34">
        <f>260+90</f>
        <v>350</v>
      </c>
      <c r="AI62" s="34">
        <v>0</v>
      </c>
      <c r="AJ62" s="33">
        <f t="shared" si="9"/>
        <v>0</v>
      </c>
      <c r="AK62" s="34">
        <v>0</v>
      </c>
      <c r="AL62" s="34">
        <v>0</v>
      </c>
      <c r="AM62" s="33">
        <f t="shared" si="10"/>
        <v>0</v>
      </c>
      <c r="AN62" s="34">
        <v>0</v>
      </c>
      <c r="AO62" s="34">
        <v>0</v>
      </c>
      <c r="AP62" s="33">
        <f t="shared" si="11"/>
        <v>179</v>
      </c>
      <c r="AQ62" s="34">
        <v>179</v>
      </c>
      <c r="AR62" s="34"/>
      <c r="AS62" s="33">
        <f t="shared" si="12"/>
        <v>0</v>
      </c>
      <c r="AT62" s="34"/>
      <c r="AU62" s="34"/>
      <c r="AV62" s="33">
        <f t="shared" si="13"/>
        <v>0</v>
      </c>
      <c r="AW62" s="33">
        <f t="shared" si="14"/>
        <v>0</v>
      </c>
      <c r="AX62" s="33">
        <f t="shared" si="14"/>
        <v>0</v>
      </c>
      <c r="AY62" s="35"/>
      <c r="AZ62" s="35"/>
      <c r="BA62" s="35"/>
      <c r="BB62" s="35"/>
      <c r="BC62" s="35"/>
      <c r="BD62" s="35"/>
      <c r="BE62" s="34"/>
      <c r="BF62" s="34"/>
      <c r="BG62" s="33">
        <f t="shared" si="15"/>
        <v>31</v>
      </c>
      <c r="BH62" s="34">
        <v>31</v>
      </c>
      <c r="BI62" s="34"/>
      <c r="BJ62" s="33">
        <f t="shared" si="16"/>
        <v>0</v>
      </c>
      <c r="BK62" s="34"/>
      <c r="BL62" s="34"/>
      <c r="BM62" s="33">
        <f t="shared" si="17"/>
        <v>519</v>
      </c>
      <c r="BN62" s="34">
        <f>540-121</f>
        <v>419</v>
      </c>
      <c r="BO62" s="34">
        <v>0</v>
      </c>
      <c r="BP62" s="34">
        <f>232-132</f>
        <v>100</v>
      </c>
      <c r="BQ62" s="34">
        <v>0</v>
      </c>
      <c r="BR62" s="34">
        <v>0</v>
      </c>
      <c r="BS62" s="34">
        <v>0</v>
      </c>
      <c r="BT62" s="34">
        <v>0</v>
      </c>
      <c r="BU62" s="33">
        <f t="shared" si="18"/>
        <v>262</v>
      </c>
      <c r="BV62" s="34">
        <v>262</v>
      </c>
      <c r="BW62" s="34"/>
      <c r="BX62" s="33">
        <f t="shared" si="19"/>
        <v>0</v>
      </c>
      <c r="BY62" s="34"/>
      <c r="BZ62" s="34"/>
      <c r="CA62" s="33">
        <f t="shared" si="20"/>
        <v>0</v>
      </c>
      <c r="CB62" s="34"/>
      <c r="CC62" s="34"/>
      <c r="CD62" s="7">
        <f t="shared" si="21"/>
        <v>2283</v>
      </c>
      <c r="CE62" s="8">
        <f t="shared" si="22"/>
        <v>2283</v>
      </c>
      <c r="CF62" s="9">
        <f t="shared" si="23"/>
        <v>0</v>
      </c>
    </row>
    <row r="63" spans="1:84" ht="31.5" x14ac:dyDescent="0.2">
      <c r="A63" s="11" t="s">
        <v>122</v>
      </c>
      <c r="B63" s="33">
        <f t="shared" si="0"/>
        <v>0</v>
      </c>
      <c r="C63" s="34"/>
      <c r="D63" s="34"/>
      <c r="E63" s="34"/>
      <c r="F63" s="34"/>
      <c r="G63" s="33">
        <f t="shared" si="1"/>
        <v>0</v>
      </c>
      <c r="H63" s="34"/>
      <c r="I63" s="34"/>
      <c r="J63" s="34"/>
      <c r="K63" s="34"/>
      <c r="L63" s="33">
        <f t="shared" si="2"/>
        <v>0</v>
      </c>
      <c r="M63" s="34"/>
      <c r="N63" s="34"/>
      <c r="O63" s="34"/>
      <c r="P63" s="34"/>
      <c r="Q63" s="33">
        <f t="shared" si="3"/>
        <v>0</v>
      </c>
      <c r="R63" s="34"/>
      <c r="S63" s="34"/>
      <c r="T63" s="33">
        <f t="shared" si="4"/>
        <v>0</v>
      </c>
      <c r="U63" s="34"/>
      <c r="V63" s="34"/>
      <c r="W63" s="33">
        <f t="shared" si="5"/>
        <v>0</v>
      </c>
      <c r="X63" s="34"/>
      <c r="Y63" s="34"/>
      <c r="Z63" s="33">
        <f t="shared" si="6"/>
        <v>283</v>
      </c>
      <c r="AA63" s="34"/>
      <c r="AB63" s="34">
        <v>283</v>
      </c>
      <c r="AC63" s="33">
        <f t="shared" si="7"/>
        <v>0</v>
      </c>
      <c r="AD63" s="34"/>
      <c r="AE63" s="34"/>
      <c r="AF63" s="34"/>
      <c r="AG63" s="33">
        <f t="shared" si="8"/>
        <v>0</v>
      </c>
      <c r="AH63" s="34"/>
      <c r="AI63" s="34"/>
      <c r="AJ63" s="33">
        <f t="shared" si="9"/>
        <v>0</v>
      </c>
      <c r="AK63" s="34"/>
      <c r="AL63" s="34"/>
      <c r="AM63" s="33">
        <f t="shared" si="10"/>
        <v>0</v>
      </c>
      <c r="AN63" s="34"/>
      <c r="AO63" s="34"/>
      <c r="AP63" s="33">
        <f t="shared" si="11"/>
        <v>0</v>
      </c>
      <c r="AQ63" s="34"/>
      <c r="AR63" s="34"/>
      <c r="AS63" s="33">
        <f t="shared" si="12"/>
        <v>0</v>
      </c>
      <c r="AT63" s="34"/>
      <c r="AU63" s="34"/>
      <c r="AV63" s="33">
        <f t="shared" si="13"/>
        <v>0</v>
      </c>
      <c r="AW63" s="33">
        <f t="shared" si="14"/>
        <v>0</v>
      </c>
      <c r="AX63" s="33">
        <f t="shared" si="14"/>
        <v>0</v>
      </c>
      <c r="AY63" s="35"/>
      <c r="AZ63" s="35"/>
      <c r="BA63" s="35"/>
      <c r="BB63" s="35"/>
      <c r="BC63" s="35"/>
      <c r="BD63" s="35"/>
      <c r="BE63" s="34"/>
      <c r="BF63" s="34"/>
      <c r="BG63" s="33">
        <f t="shared" si="15"/>
        <v>0</v>
      </c>
      <c r="BH63" s="34"/>
      <c r="BI63" s="34"/>
      <c r="BJ63" s="33">
        <f t="shared" si="16"/>
        <v>0</v>
      </c>
      <c r="BK63" s="34"/>
      <c r="BL63" s="34"/>
      <c r="BM63" s="33">
        <f t="shared" si="17"/>
        <v>0</v>
      </c>
      <c r="BN63" s="34"/>
      <c r="BO63" s="34"/>
      <c r="BP63" s="34"/>
      <c r="BQ63" s="34"/>
      <c r="BR63" s="34"/>
      <c r="BS63" s="34"/>
      <c r="BT63" s="34"/>
      <c r="BU63" s="33">
        <f t="shared" si="18"/>
        <v>0</v>
      </c>
      <c r="BV63" s="34"/>
      <c r="BW63" s="34"/>
      <c r="BX63" s="33">
        <f t="shared" si="19"/>
        <v>0</v>
      </c>
      <c r="BY63" s="34"/>
      <c r="BZ63" s="34"/>
      <c r="CA63" s="33">
        <f t="shared" si="20"/>
        <v>0</v>
      </c>
      <c r="CB63" s="34"/>
      <c r="CC63" s="34"/>
      <c r="CD63" s="7">
        <f t="shared" si="21"/>
        <v>283</v>
      </c>
      <c r="CE63" s="8">
        <f t="shared" si="22"/>
        <v>0</v>
      </c>
      <c r="CF63" s="9">
        <f t="shared" si="23"/>
        <v>283</v>
      </c>
    </row>
    <row r="64" spans="1:84" ht="47.25" x14ac:dyDescent="0.2">
      <c r="A64" s="11" t="s">
        <v>123</v>
      </c>
      <c r="B64" s="33">
        <f t="shared" si="0"/>
        <v>0</v>
      </c>
      <c r="C64" s="34"/>
      <c r="D64" s="34"/>
      <c r="E64" s="34"/>
      <c r="F64" s="34"/>
      <c r="G64" s="33">
        <f t="shared" si="1"/>
        <v>218</v>
      </c>
      <c r="H64" s="34">
        <v>0</v>
      </c>
      <c r="I64" s="34">
        <v>0</v>
      </c>
      <c r="J64" s="34">
        <v>0</v>
      </c>
      <c r="K64" s="34">
        <v>218</v>
      </c>
      <c r="L64" s="33">
        <f t="shared" si="2"/>
        <v>0</v>
      </c>
      <c r="M64" s="34"/>
      <c r="N64" s="34"/>
      <c r="O64" s="34"/>
      <c r="P64" s="34"/>
      <c r="Q64" s="33">
        <f t="shared" si="3"/>
        <v>0</v>
      </c>
      <c r="R64" s="34"/>
      <c r="S64" s="34"/>
      <c r="T64" s="33">
        <f t="shared" si="4"/>
        <v>0</v>
      </c>
      <c r="U64" s="34"/>
      <c r="V64" s="34"/>
      <c r="W64" s="33">
        <f t="shared" si="5"/>
        <v>0</v>
      </c>
      <c r="X64" s="34"/>
      <c r="Y64" s="34"/>
      <c r="Z64" s="33">
        <f t="shared" si="6"/>
        <v>157</v>
      </c>
      <c r="AA64" s="34">
        <v>0</v>
      </c>
      <c r="AB64" s="34">
        <v>157</v>
      </c>
      <c r="AC64" s="33">
        <f t="shared" si="7"/>
        <v>0</v>
      </c>
      <c r="AD64" s="34">
        <v>0</v>
      </c>
      <c r="AE64" s="34"/>
      <c r="AF64" s="34">
        <v>0</v>
      </c>
      <c r="AG64" s="33">
        <f t="shared" si="8"/>
        <v>113</v>
      </c>
      <c r="AH64" s="34">
        <v>0</v>
      </c>
      <c r="AI64" s="34">
        <v>113</v>
      </c>
      <c r="AJ64" s="33">
        <f t="shared" si="9"/>
        <v>0</v>
      </c>
      <c r="AK64" s="34"/>
      <c r="AL64" s="34"/>
      <c r="AM64" s="33">
        <f t="shared" si="10"/>
        <v>0</v>
      </c>
      <c r="AN64" s="34"/>
      <c r="AO64" s="34"/>
      <c r="AP64" s="33">
        <f t="shared" si="11"/>
        <v>0</v>
      </c>
      <c r="AQ64" s="34"/>
      <c r="AR64" s="34"/>
      <c r="AS64" s="33">
        <f t="shared" si="12"/>
        <v>0</v>
      </c>
      <c r="AT64" s="34"/>
      <c r="AU64" s="34"/>
      <c r="AV64" s="33">
        <f t="shared" si="13"/>
        <v>0</v>
      </c>
      <c r="AW64" s="33">
        <f t="shared" si="14"/>
        <v>0</v>
      </c>
      <c r="AX64" s="33">
        <f t="shared" si="14"/>
        <v>0</v>
      </c>
      <c r="AY64" s="35"/>
      <c r="AZ64" s="35"/>
      <c r="BA64" s="35"/>
      <c r="BB64" s="35"/>
      <c r="BC64" s="35"/>
      <c r="BD64" s="35"/>
      <c r="BE64" s="34"/>
      <c r="BF64" s="34"/>
      <c r="BG64" s="33">
        <f t="shared" si="15"/>
        <v>0</v>
      </c>
      <c r="BH64" s="34"/>
      <c r="BI64" s="34"/>
      <c r="BJ64" s="33">
        <f t="shared" si="16"/>
        <v>0</v>
      </c>
      <c r="BK64" s="34"/>
      <c r="BL64" s="34"/>
      <c r="BM64" s="33">
        <f t="shared" si="17"/>
        <v>0</v>
      </c>
      <c r="BN64" s="34"/>
      <c r="BO64" s="34"/>
      <c r="BP64" s="34"/>
      <c r="BQ64" s="34"/>
      <c r="BR64" s="34"/>
      <c r="BS64" s="34"/>
      <c r="BT64" s="34"/>
      <c r="BU64" s="33">
        <f t="shared" si="18"/>
        <v>0</v>
      </c>
      <c r="BV64" s="34"/>
      <c r="BW64" s="34"/>
      <c r="BX64" s="33">
        <f t="shared" si="19"/>
        <v>0</v>
      </c>
      <c r="BY64" s="34"/>
      <c r="BZ64" s="34"/>
      <c r="CA64" s="33">
        <f t="shared" si="20"/>
        <v>0</v>
      </c>
      <c r="CB64" s="34"/>
      <c r="CC64" s="34"/>
      <c r="CD64" s="7">
        <f t="shared" si="21"/>
        <v>488</v>
      </c>
      <c r="CE64" s="8">
        <f t="shared" si="22"/>
        <v>0</v>
      </c>
      <c r="CF64" s="9">
        <f t="shared" si="23"/>
        <v>488</v>
      </c>
    </row>
    <row r="65" spans="1:84" ht="31.5" x14ac:dyDescent="0.2">
      <c r="A65" s="6" t="s">
        <v>124</v>
      </c>
      <c r="B65" s="33">
        <f t="shared" si="0"/>
        <v>0</v>
      </c>
      <c r="C65" s="34"/>
      <c r="D65" s="34"/>
      <c r="E65" s="34"/>
      <c r="F65" s="34"/>
      <c r="G65" s="33">
        <f t="shared" si="1"/>
        <v>30</v>
      </c>
      <c r="H65" s="34">
        <v>0</v>
      </c>
      <c r="I65" s="34">
        <v>0</v>
      </c>
      <c r="J65" s="34">
        <v>0</v>
      </c>
      <c r="K65" s="34">
        <v>30</v>
      </c>
      <c r="L65" s="33">
        <f t="shared" si="2"/>
        <v>1464</v>
      </c>
      <c r="M65" s="34">
        <v>0</v>
      </c>
      <c r="N65" s="34">
        <v>0</v>
      </c>
      <c r="O65" s="34">
        <v>0</v>
      </c>
      <c r="P65" s="34">
        <v>1464</v>
      </c>
      <c r="Q65" s="33">
        <f t="shared" si="3"/>
        <v>0</v>
      </c>
      <c r="R65" s="34">
        <v>0</v>
      </c>
      <c r="S65" s="34">
        <v>0</v>
      </c>
      <c r="T65" s="33">
        <f t="shared" si="4"/>
        <v>0</v>
      </c>
      <c r="U65" s="34">
        <v>0</v>
      </c>
      <c r="V65" s="34">
        <v>0</v>
      </c>
      <c r="W65" s="33">
        <f t="shared" si="5"/>
        <v>0</v>
      </c>
      <c r="X65" s="34">
        <v>0</v>
      </c>
      <c r="Y65" s="34">
        <v>0</v>
      </c>
      <c r="Z65" s="33">
        <f t="shared" si="6"/>
        <v>1270</v>
      </c>
      <c r="AA65" s="34">
        <v>850</v>
      </c>
      <c r="AB65" s="34">
        <v>420</v>
      </c>
      <c r="AC65" s="33">
        <f t="shared" si="7"/>
        <v>0</v>
      </c>
      <c r="AD65" s="34">
        <v>0</v>
      </c>
      <c r="AE65" s="34"/>
      <c r="AF65" s="34">
        <v>0</v>
      </c>
      <c r="AG65" s="33">
        <f t="shared" si="8"/>
        <v>0</v>
      </c>
      <c r="AH65" s="34">
        <v>0</v>
      </c>
      <c r="AI65" s="34">
        <v>0</v>
      </c>
      <c r="AJ65" s="33">
        <f t="shared" si="9"/>
        <v>0</v>
      </c>
      <c r="AK65" s="34">
        <v>0</v>
      </c>
      <c r="AL65" s="34">
        <v>0</v>
      </c>
      <c r="AM65" s="33">
        <f t="shared" si="10"/>
        <v>0</v>
      </c>
      <c r="AN65" s="34">
        <v>0</v>
      </c>
      <c r="AO65" s="34">
        <v>0</v>
      </c>
      <c r="AP65" s="33">
        <f t="shared" si="11"/>
        <v>277</v>
      </c>
      <c r="AQ65" s="34">
        <v>277</v>
      </c>
      <c r="AR65" s="34"/>
      <c r="AS65" s="33">
        <f t="shared" si="12"/>
        <v>0</v>
      </c>
      <c r="AT65" s="34"/>
      <c r="AU65" s="34"/>
      <c r="AV65" s="33">
        <f t="shared" si="13"/>
        <v>0</v>
      </c>
      <c r="AW65" s="33">
        <f t="shared" si="14"/>
        <v>0</v>
      </c>
      <c r="AX65" s="33">
        <f t="shared" si="14"/>
        <v>0</v>
      </c>
      <c r="AY65" s="35"/>
      <c r="AZ65" s="35"/>
      <c r="BA65" s="35"/>
      <c r="BB65" s="35"/>
      <c r="BC65" s="35"/>
      <c r="BD65" s="35"/>
      <c r="BE65" s="34"/>
      <c r="BF65" s="34"/>
      <c r="BG65" s="33">
        <f t="shared" si="15"/>
        <v>0</v>
      </c>
      <c r="BH65" s="34"/>
      <c r="BI65" s="34"/>
      <c r="BJ65" s="33">
        <f t="shared" si="16"/>
        <v>0</v>
      </c>
      <c r="BK65" s="34"/>
      <c r="BL65" s="34"/>
      <c r="BM65" s="33">
        <f t="shared" si="17"/>
        <v>522</v>
      </c>
      <c r="BN65" s="34">
        <v>62</v>
      </c>
      <c r="BO65" s="34">
        <v>0</v>
      </c>
      <c r="BP65" s="34">
        <v>460</v>
      </c>
      <c r="BQ65" s="34"/>
      <c r="BR65" s="34"/>
      <c r="BS65" s="34"/>
      <c r="BT65" s="34"/>
      <c r="BU65" s="33">
        <f t="shared" si="18"/>
        <v>0</v>
      </c>
      <c r="BV65" s="34"/>
      <c r="BW65" s="34"/>
      <c r="BX65" s="33">
        <f t="shared" si="19"/>
        <v>0</v>
      </c>
      <c r="BY65" s="34"/>
      <c r="BZ65" s="34"/>
      <c r="CA65" s="33">
        <f t="shared" si="20"/>
        <v>0</v>
      </c>
      <c r="CB65" s="34"/>
      <c r="CC65" s="34"/>
      <c r="CD65" s="7">
        <f t="shared" si="21"/>
        <v>3563</v>
      </c>
      <c r="CE65" s="8">
        <f t="shared" si="22"/>
        <v>3113</v>
      </c>
      <c r="CF65" s="9">
        <f t="shared" si="23"/>
        <v>450</v>
      </c>
    </row>
    <row r="66" spans="1:84" ht="31.5" x14ac:dyDescent="0.2">
      <c r="A66" s="6" t="s">
        <v>125</v>
      </c>
      <c r="B66" s="33">
        <f t="shared" si="0"/>
        <v>0</v>
      </c>
      <c r="C66" s="34">
        <v>0</v>
      </c>
      <c r="D66" s="34">
        <v>0</v>
      </c>
      <c r="E66" s="34">
        <v>0</v>
      </c>
      <c r="F66" s="34">
        <v>0</v>
      </c>
      <c r="G66" s="33">
        <f t="shared" si="1"/>
        <v>0</v>
      </c>
      <c r="H66" s="34">
        <v>0</v>
      </c>
      <c r="I66" s="34">
        <v>0</v>
      </c>
      <c r="J66" s="34">
        <v>0</v>
      </c>
      <c r="K66" s="34">
        <v>0</v>
      </c>
      <c r="L66" s="33">
        <f t="shared" si="2"/>
        <v>1286</v>
      </c>
      <c r="M66" s="34">
        <v>0</v>
      </c>
      <c r="N66" s="34">
        <v>0</v>
      </c>
      <c r="O66" s="34">
        <v>0</v>
      </c>
      <c r="P66" s="34">
        <v>1286</v>
      </c>
      <c r="Q66" s="33">
        <f t="shared" si="3"/>
        <v>0</v>
      </c>
      <c r="R66" s="34">
        <v>0</v>
      </c>
      <c r="S66" s="34">
        <v>0</v>
      </c>
      <c r="T66" s="33">
        <f t="shared" si="4"/>
        <v>320</v>
      </c>
      <c r="U66" s="34">
        <v>320</v>
      </c>
      <c r="V66" s="34">
        <v>0</v>
      </c>
      <c r="W66" s="33">
        <f t="shared" si="5"/>
        <v>0</v>
      </c>
      <c r="X66" s="34">
        <v>0</v>
      </c>
      <c r="Y66" s="34">
        <v>0</v>
      </c>
      <c r="Z66" s="33">
        <f t="shared" si="6"/>
        <v>870</v>
      </c>
      <c r="AA66" s="34">
        <v>870</v>
      </c>
      <c r="AB66" s="34">
        <v>0</v>
      </c>
      <c r="AC66" s="33">
        <f t="shared" si="7"/>
        <v>0</v>
      </c>
      <c r="AD66" s="34">
        <v>0</v>
      </c>
      <c r="AE66" s="34"/>
      <c r="AF66" s="34">
        <v>0</v>
      </c>
      <c r="AG66" s="33">
        <f t="shared" si="8"/>
        <v>0</v>
      </c>
      <c r="AH66" s="34">
        <v>0</v>
      </c>
      <c r="AI66" s="34">
        <v>0</v>
      </c>
      <c r="AJ66" s="33">
        <f t="shared" si="9"/>
        <v>0</v>
      </c>
      <c r="AK66" s="34">
        <v>0</v>
      </c>
      <c r="AL66" s="34">
        <v>0</v>
      </c>
      <c r="AM66" s="33">
        <f t="shared" si="10"/>
        <v>0</v>
      </c>
      <c r="AN66" s="34">
        <v>0</v>
      </c>
      <c r="AO66" s="34">
        <v>0</v>
      </c>
      <c r="AP66" s="33">
        <f t="shared" si="11"/>
        <v>370</v>
      </c>
      <c r="AQ66" s="34">
        <v>370</v>
      </c>
      <c r="AR66" s="34">
        <v>0</v>
      </c>
      <c r="AS66" s="33">
        <f t="shared" si="12"/>
        <v>0</v>
      </c>
      <c r="AT66" s="34">
        <v>0</v>
      </c>
      <c r="AU66" s="34">
        <v>0</v>
      </c>
      <c r="AV66" s="33">
        <f t="shared" si="13"/>
        <v>500</v>
      </c>
      <c r="AW66" s="33">
        <f t="shared" si="14"/>
        <v>500</v>
      </c>
      <c r="AX66" s="33">
        <f t="shared" si="14"/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4">
        <v>500</v>
      </c>
      <c r="BF66" s="34">
        <v>0</v>
      </c>
      <c r="BG66" s="33">
        <f t="shared" si="15"/>
        <v>0</v>
      </c>
      <c r="BH66" s="34">
        <v>0</v>
      </c>
      <c r="BI66" s="34">
        <v>0</v>
      </c>
      <c r="BJ66" s="33">
        <f t="shared" si="16"/>
        <v>0</v>
      </c>
      <c r="BK66" s="34">
        <v>0</v>
      </c>
      <c r="BL66" s="34">
        <v>0</v>
      </c>
      <c r="BM66" s="33">
        <f t="shared" si="17"/>
        <v>700</v>
      </c>
      <c r="BN66" s="34">
        <v>0</v>
      </c>
      <c r="BO66" s="34">
        <v>0</v>
      </c>
      <c r="BP66" s="34">
        <v>700</v>
      </c>
      <c r="BQ66" s="34">
        <v>0</v>
      </c>
      <c r="BR66" s="34">
        <v>0</v>
      </c>
      <c r="BS66" s="34">
        <v>0</v>
      </c>
      <c r="BT66" s="34">
        <v>0</v>
      </c>
      <c r="BU66" s="33">
        <f t="shared" si="18"/>
        <v>240</v>
      </c>
      <c r="BV66" s="34">
        <v>240</v>
      </c>
      <c r="BW66" s="34">
        <v>0</v>
      </c>
      <c r="BX66" s="33">
        <f t="shared" si="19"/>
        <v>0</v>
      </c>
      <c r="BY66" s="34">
        <v>0</v>
      </c>
      <c r="BZ66" s="34">
        <v>0</v>
      </c>
      <c r="CA66" s="33">
        <f t="shared" si="20"/>
        <v>0</v>
      </c>
      <c r="CB66" s="34">
        <v>0</v>
      </c>
      <c r="CC66" s="34">
        <v>0</v>
      </c>
      <c r="CD66" s="7">
        <f t="shared" si="21"/>
        <v>4286</v>
      </c>
      <c r="CE66" s="8">
        <f t="shared" si="22"/>
        <v>4286</v>
      </c>
      <c r="CF66" s="9">
        <f t="shared" si="23"/>
        <v>0</v>
      </c>
    </row>
    <row r="67" spans="1:84" ht="31.5" x14ac:dyDescent="0.2">
      <c r="A67" s="6" t="s">
        <v>126</v>
      </c>
      <c r="B67" s="33">
        <f t="shared" si="0"/>
        <v>0</v>
      </c>
      <c r="C67" s="34"/>
      <c r="D67" s="34"/>
      <c r="E67" s="34"/>
      <c r="F67" s="34"/>
      <c r="G67" s="33">
        <f t="shared" si="1"/>
        <v>224</v>
      </c>
      <c r="H67" s="34">
        <v>0</v>
      </c>
      <c r="I67" s="34">
        <v>0</v>
      </c>
      <c r="J67" s="34">
        <v>0</v>
      </c>
      <c r="K67" s="34">
        <v>224</v>
      </c>
      <c r="L67" s="33">
        <f t="shared" si="2"/>
        <v>1014</v>
      </c>
      <c r="M67" s="34">
        <v>0</v>
      </c>
      <c r="N67" s="34">
        <v>0</v>
      </c>
      <c r="O67" s="34">
        <v>0</v>
      </c>
      <c r="P67" s="34">
        <v>1014</v>
      </c>
      <c r="Q67" s="33">
        <f t="shared" si="3"/>
        <v>0</v>
      </c>
      <c r="R67" s="34"/>
      <c r="S67" s="34"/>
      <c r="T67" s="33">
        <f t="shared" si="4"/>
        <v>0</v>
      </c>
      <c r="U67" s="34"/>
      <c r="V67" s="34"/>
      <c r="W67" s="33">
        <f t="shared" si="5"/>
        <v>0</v>
      </c>
      <c r="X67" s="34"/>
      <c r="Y67" s="34"/>
      <c r="Z67" s="33">
        <f t="shared" si="6"/>
        <v>279</v>
      </c>
      <c r="AA67" s="34">
        <v>279</v>
      </c>
      <c r="AB67" s="34"/>
      <c r="AC67" s="33">
        <f t="shared" si="7"/>
        <v>0</v>
      </c>
      <c r="AD67" s="34"/>
      <c r="AE67" s="34"/>
      <c r="AF67" s="34"/>
      <c r="AG67" s="33">
        <f t="shared" si="8"/>
        <v>0</v>
      </c>
      <c r="AH67" s="34"/>
      <c r="AI67" s="34"/>
      <c r="AJ67" s="33">
        <f t="shared" si="9"/>
        <v>0</v>
      </c>
      <c r="AK67" s="34"/>
      <c r="AL67" s="34"/>
      <c r="AM67" s="33">
        <f t="shared" si="10"/>
        <v>0</v>
      </c>
      <c r="AN67" s="34"/>
      <c r="AO67" s="34"/>
      <c r="AP67" s="33">
        <f t="shared" si="11"/>
        <v>0</v>
      </c>
      <c r="AQ67" s="34"/>
      <c r="AR67" s="34"/>
      <c r="AS67" s="33">
        <f t="shared" si="12"/>
        <v>0</v>
      </c>
      <c r="AT67" s="34"/>
      <c r="AU67" s="34"/>
      <c r="AV67" s="33">
        <f t="shared" si="13"/>
        <v>0</v>
      </c>
      <c r="AW67" s="33">
        <f t="shared" si="14"/>
        <v>0</v>
      </c>
      <c r="AX67" s="33">
        <f t="shared" si="14"/>
        <v>0</v>
      </c>
      <c r="AY67" s="35"/>
      <c r="AZ67" s="35"/>
      <c r="BA67" s="35"/>
      <c r="BB67" s="35"/>
      <c r="BC67" s="35"/>
      <c r="BD67" s="35"/>
      <c r="BE67" s="34"/>
      <c r="BF67" s="34"/>
      <c r="BG67" s="33">
        <f t="shared" si="15"/>
        <v>0</v>
      </c>
      <c r="BH67" s="34"/>
      <c r="BI67" s="34"/>
      <c r="BJ67" s="33">
        <f t="shared" si="16"/>
        <v>0</v>
      </c>
      <c r="BK67" s="34"/>
      <c r="BL67" s="34"/>
      <c r="BM67" s="33">
        <f t="shared" si="17"/>
        <v>643</v>
      </c>
      <c r="BN67" s="34">
        <v>240</v>
      </c>
      <c r="BO67" s="34">
        <v>0</v>
      </c>
      <c r="BP67" s="34">
        <v>403</v>
      </c>
      <c r="BQ67" s="34">
        <v>0</v>
      </c>
      <c r="BR67" s="34"/>
      <c r="BS67" s="34"/>
      <c r="BT67" s="34"/>
      <c r="BU67" s="33">
        <f t="shared" si="18"/>
        <v>0</v>
      </c>
      <c r="BV67" s="34"/>
      <c r="BW67" s="34"/>
      <c r="BX67" s="33">
        <f t="shared" si="19"/>
        <v>0</v>
      </c>
      <c r="BY67" s="34"/>
      <c r="BZ67" s="34"/>
      <c r="CA67" s="33">
        <f t="shared" si="20"/>
        <v>0</v>
      </c>
      <c r="CB67" s="34"/>
      <c r="CC67" s="34"/>
      <c r="CD67" s="7">
        <f t="shared" si="21"/>
        <v>2160</v>
      </c>
      <c r="CE67" s="8">
        <f t="shared" si="22"/>
        <v>1936</v>
      </c>
      <c r="CF67" s="9">
        <f t="shared" si="23"/>
        <v>224</v>
      </c>
    </row>
    <row r="68" spans="1:84" ht="31.5" x14ac:dyDescent="0.2">
      <c r="A68" s="6" t="s">
        <v>127</v>
      </c>
      <c r="B68" s="33">
        <f t="shared" si="0"/>
        <v>0</v>
      </c>
      <c r="C68" s="34"/>
      <c r="D68" s="34"/>
      <c r="E68" s="34"/>
      <c r="F68" s="34"/>
      <c r="G68" s="33">
        <f t="shared" si="1"/>
        <v>48</v>
      </c>
      <c r="H68" s="34">
        <v>0</v>
      </c>
      <c r="I68" s="34">
        <v>0</v>
      </c>
      <c r="J68" s="34">
        <v>0</v>
      </c>
      <c r="K68" s="34">
        <v>48</v>
      </c>
      <c r="L68" s="33">
        <f t="shared" si="2"/>
        <v>200</v>
      </c>
      <c r="M68" s="34">
        <v>0</v>
      </c>
      <c r="N68" s="34">
        <v>0</v>
      </c>
      <c r="O68" s="34">
        <v>0</v>
      </c>
      <c r="P68" s="34">
        <v>200</v>
      </c>
      <c r="Q68" s="33">
        <f t="shared" si="3"/>
        <v>0</v>
      </c>
      <c r="R68" s="34"/>
      <c r="S68" s="34"/>
      <c r="T68" s="33">
        <f t="shared" si="4"/>
        <v>0</v>
      </c>
      <c r="U68" s="34"/>
      <c r="V68" s="34"/>
      <c r="W68" s="33">
        <f t="shared" si="5"/>
        <v>0</v>
      </c>
      <c r="X68" s="34"/>
      <c r="Y68" s="34"/>
      <c r="Z68" s="33">
        <f t="shared" si="6"/>
        <v>610</v>
      </c>
      <c r="AA68" s="34">
        <v>370</v>
      </c>
      <c r="AB68" s="34">
        <v>240</v>
      </c>
      <c r="AC68" s="33">
        <f t="shared" si="7"/>
        <v>0</v>
      </c>
      <c r="AD68" s="34"/>
      <c r="AE68" s="34"/>
      <c r="AF68" s="34"/>
      <c r="AG68" s="33">
        <f t="shared" si="8"/>
        <v>0</v>
      </c>
      <c r="AH68" s="34"/>
      <c r="AI68" s="34"/>
      <c r="AJ68" s="33">
        <f t="shared" si="9"/>
        <v>0</v>
      </c>
      <c r="AK68" s="34"/>
      <c r="AL68" s="34"/>
      <c r="AM68" s="33">
        <f t="shared" si="10"/>
        <v>0</v>
      </c>
      <c r="AN68" s="34"/>
      <c r="AO68" s="34"/>
      <c r="AP68" s="33">
        <f t="shared" si="11"/>
        <v>0</v>
      </c>
      <c r="AQ68" s="34"/>
      <c r="AR68" s="34"/>
      <c r="AS68" s="33">
        <f t="shared" si="12"/>
        <v>0</v>
      </c>
      <c r="AT68" s="34"/>
      <c r="AU68" s="34"/>
      <c r="AV68" s="33">
        <f t="shared" si="13"/>
        <v>0</v>
      </c>
      <c r="AW68" s="33">
        <f t="shared" si="14"/>
        <v>0</v>
      </c>
      <c r="AX68" s="33">
        <f t="shared" si="14"/>
        <v>0</v>
      </c>
      <c r="AY68" s="35"/>
      <c r="AZ68" s="35"/>
      <c r="BA68" s="35"/>
      <c r="BB68" s="35"/>
      <c r="BC68" s="35"/>
      <c r="BD68" s="35"/>
      <c r="BE68" s="34"/>
      <c r="BF68" s="34"/>
      <c r="BG68" s="33">
        <f t="shared" si="15"/>
        <v>0</v>
      </c>
      <c r="BH68" s="34"/>
      <c r="BI68" s="34"/>
      <c r="BJ68" s="33">
        <f t="shared" si="16"/>
        <v>0</v>
      </c>
      <c r="BK68" s="34"/>
      <c r="BL68" s="34"/>
      <c r="BM68" s="33">
        <f t="shared" si="17"/>
        <v>425</v>
      </c>
      <c r="BN68" s="34">
        <v>130</v>
      </c>
      <c r="BO68" s="34">
        <v>0</v>
      </c>
      <c r="BP68" s="34">
        <v>295</v>
      </c>
      <c r="BQ68" s="34"/>
      <c r="BR68" s="34"/>
      <c r="BS68" s="34"/>
      <c r="BT68" s="34"/>
      <c r="BU68" s="33">
        <f t="shared" si="18"/>
        <v>0</v>
      </c>
      <c r="BV68" s="34"/>
      <c r="BW68" s="34"/>
      <c r="BX68" s="33">
        <f t="shared" si="19"/>
        <v>0</v>
      </c>
      <c r="BY68" s="34"/>
      <c r="BZ68" s="34"/>
      <c r="CA68" s="33">
        <f t="shared" si="20"/>
        <v>0</v>
      </c>
      <c r="CB68" s="34"/>
      <c r="CC68" s="34"/>
      <c r="CD68" s="7">
        <f t="shared" si="21"/>
        <v>1283</v>
      </c>
      <c r="CE68" s="8">
        <f t="shared" si="22"/>
        <v>995</v>
      </c>
      <c r="CF68" s="9">
        <f t="shared" si="23"/>
        <v>288</v>
      </c>
    </row>
    <row r="69" spans="1:84" ht="31.5" x14ac:dyDescent="0.2">
      <c r="A69" s="6" t="s">
        <v>128</v>
      </c>
      <c r="B69" s="33">
        <f t="shared" si="0"/>
        <v>0</v>
      </c>
      <c r="C69" s="34"/>
      <c r="D69" s="34"/>
      <c r="E69" s="34"/>
      <c r="F69" s="34"/>
      <c r="G69" s="33">
        <f t="shared" si="1"/>
        <v>0</v>
      </c>
      <c r="H69" s="34"/>
      <c r="I69" s="34"/>
      <c r="J69" s="34"/>
      <c r="K69" s="34"/>
      <c r="L69" s="33">
        <f t="shared" si="2"/>
        <v>911</v>
      </c>
      <c r="M69" s="34">
        <v>0</v>
      </c>
      <c r="N69" s="34">
        <v>0</v>
      </c>
      <c r="O69" s="34">
        <v>0</v>
      </c>
      <c r="P69" s="34">
        <v>911</v>
      </c>
      <c r="Q69" s="33">
        <f t="shared" si="3"/>
        <v>0</v>
      </c>
      <c r="R69" s="34">
        <v>0</v>
      </c>
      <c r="S69" s="34"/>
      <c r="T69" s="33">
        <f t="shared" si="4"/>
        <v>0</v>
      </c>
      <c r="U69" s="34"/>
      <c r="V69" s="34"/>
      <c r="W69" s="33">
        <f t="shared" si="5"/>
        <v>0</v>
      </c>
      <c r="X69" s="34"/>
      <c r="Y69" s="34"/>
      <c r="Z69" s="33">
        <f t="shared" si="6"/>
        <v>452</v>
      </c>
      <c r="AA69" s="34">
        <f>510-58</f>
        <v>452</v>
      </c>
      <c r="AB69" s="34">
        <v>0</v>
      </c>
      <c r="AC69" s="33">
        <f t="shared" si="7"/>
        <v>0</v>
      </c>
      <c r="AD69" s="34">
        <v>0</v>
      </c>
      <c r="AE69" s="34"/>
      <c r="AF69" s="34">
        <v>0</v>
      </c>
      <c r="AG69" s="33">
        <f t="shared" si="8"/>
        <v>0</v>
      </c>
      <c r="AH69" s="34">
        <v>0</v>
      </c>
      <c r="AI69" s="34">
        <v>0</v>
      </c>
      <c r="AJ69" s="33">
        <f t="shared" si="9"/>
        <v>0</v>
      </c>
      <c r="AK69" s="34">
        <v>0</v>
      </c>
      <c r="AL69" s="34">
        <v>0</v>
      </c>
      <c r="AM69" s="33">
        <f t="shared" si="10"/>
        <v>0</v>
      </c>
      <c r="AN69" s="34">
        <v>0</v>
      </c>
      <c r="AO69" s="34">
        <v>0</v>
      </c>
      <c r="AP69" s="33">
        <f t="shared" si="11"/>
        <v>285</v>
      </c>
      <c r="AQ69" s="34">
        <f>227+58</f>
        <v>285</v>
      </c>
      <c r="AR69" s="34"/>
      <c r="AS69" s="33">
        <f t="shared" si="12"/>
        <v>0</v>
      </c>
      <c r="AT69" s="34"/>
      <c r="AU69" s="34"/>
      <c r="AV69" s="33">
        <f t="shared" si="13"/>
        <v>0</v>
      </c>
      <c r="AW69" s="33">
        <f t="shared" si="14"/>
        <v>0</v>
      </c>
      <c r="AX69" s="33">
        <f t="shared" si="14"/>
        <v>0</v>
      </c>
      <c r="AY69" s="35"/>
      <c r="AZ69" s="35"/>
      <c r="BA69" s="35"/>
      <c r="BB69" s="35"/>
      <c r="BC69" s="35"/>
      <c r="BD69" s="35"/>
      <c r="BE69" s="34"/>
      <c r="BF69" s="34"/>
      <c r="BG69" s="33">
        <f t="shared" si="15"/>
        <v>0</v>
      </c>
      <c r="BH69" s="34"/>
      <c r="BI69" s="34"/>
      <c r="BJ69" s="33">
        <f t="shared" si="16"/>
        <v>0</v>
      </c>
      <c r="BK69" s="34"/>
      <c r="BL69" s="34"/>
      <c r="BM69" s="33">
        <f t="shared" si="17"/>
        <v>400</v>
      </c>
      <c r="BN69" s="34">
        <v>0</v>
      </c>
      <c r="BO69" s="34">
        <v>0</v>
      </c>
      <c r="BP69" s="34">
        <v>400</v>
      </c>
      <c r="BQ69" s="34"/>
      <c r="BR69" s="34"/>
      <c r="BS69" s="34"/>
      <c r="BT69" s="34"/>
      <c r="BU69" s="33">
        <f t="shared" si="18"/>
        <v>0</v>
      </c>
      <c r="BV69" s="34"/>
      <c r="BW69" s="34"/>
      <c r="BX69" s="33">
        <f t="shared" si="19"/>
        <v>0</v>
      </c>
      <c r="BY69" s="34"/>
      <c r="BZ69" s="34"/>
      <c r="CA69" s="33">
        <f t="shared" si="20"/>
        <v>0</v>
      </c>
      <c r="CB69" s="34"/>
      <c r="CC69" s="34"/>
      <c r="CD69" s="7">
        <f t="shared" si="21"/>
        <v>2048</v>
      </c>
      <c r="CE69" s="8">
        <f t="shared" si="22"/>
        <v>2048</v>
      </c>
      <c r="CF69" s="9">
        <f t="shared" si="23"/>
        <v>0</v>
      </c>
    </row>
    <row r="70" spans="1:84" ht="47.25" x14ac:dyDescent="0.2">
      <c r="A70" s="6" t="s">
        <v>129</v>
      </c>
      <c r="B70" s="33">
        <f t="shared" si="0"/>
        <v>0</v>
      </c>
      <c r="C70" s="34"/>
      <c r="D70" s="34"/>
      <c r="E70" s="34"/>
      <c r="F70" s="34"/>
      <c r="G70" s="33">
        <f t="shared" si="1"/>
        <v>0</v>
      </c>
      <c r="H70" s="34"/>
      <c r="I70" s="34"/>
      <c r="J70" s="34"/>
      <c r="K70" s="34"/>
      <c r="L70" s="33">
        <f t="shared" si="2"/>
        <v>1149</v>
      </c>
      <c r="M70" s="34"/>
      <c r="N70" s="34"/>
      <c r="O70" s="34"/>
      <c r="P70" s="34">
        <v>1149</v>
      </c>
      <c r="Q70" s="33">
        <f t="shared" si="3"/>
        <v>0</v>
      </c>
      <c r="R70" s="34"/>
      <c r="S70" s="34"/>
      <c r="T70" s="33">
        <f t="shared" si="4"/>
        <v>0</v>
      </c>
      <c r="U70" s="34"/>
      <c r="V70" s="34"/>
      <c r="W70" s="33">
        <f t="shared" si="5"/>
        <v>0</v>
      </c>
      <c r="X70" s="34"/>
      <c r="Y70" s="34"/>
      <c r="Z70" s="33">
        <f t="shared" si="6"/>
        <v>125</v>
      </c>
      <c r="AA70" s="34">
        <v>125</v>
      </c>
      <c r="AB70" s="34"/>
      <c r="AC70" s="33">
        <f t="shared" si="7"/>
        <v>0</v>
      </c>
      <c r="AD70" s="34"/>
      <c r="AE70" s="34"/>
      <c r="AF70" s="34"/>
      <c r="AG70" s="33">
        <f t="shared" si="8"/>
        <v>0</v>
      </c>
      <c r="AH70" s="34"/>
      <c r="AI70" s="34"/>
      <c r="AJ70" s="33">
        <f t="shared" si="9"/>
        <v>0</v>
      </c>
      <c r="AK70" s="34"/>
      <c r="AL70" s="34"/>
      <c r="AM70" s="33">
        <f t="shared" si="10"/>
        <v>0</v>
      </c>
      <c r="AN70" s="34"/>
      <c r="AO70" s="34"/>
      <c r="AP70" s="33">
        <f t="shared" si="11"/>
        <v>200</v>
      </c>
      <c r="AQ70" s="34">
        <v>200</v>
      </c>
      <c r="AR70" s="34"/>
      <c r="AS70" s="33">
        <f t="shared" si="12"/>
        <v>0</v>
      </c>
      <c r="AT70" s="34"/>
      <c r="AU70" s="34"/>
      <c r="AV70" s="33">
        <f t="shared" si="13"/>
        <v>0</v>
      </c>
      <c r="AW70" s="33">
        <f t="shared" si="14"/>
        <v>0</v>
      </c>
      <c r="AX70" s="33">
        <f t="shared" si="14"/>
        <v>0</v>
      </c>
      <c r="AY70" s="35"/>
      <c r="AZ70" s="35"/>
      <c r="BA70" s="35"/>
      <c r="BB70" s="35"/>
      <c r="BC70" s="35"/>
      <c r="BD70" s="35"/>
      <c r="BE70" s="34"/>
      <c r="BF70" s="34"/>
      <c r="BG70" s="33">
        <f t="shared" si="15"/>
        <v>0</v>
      </c>
      <c r="BH70" s="34"/>
      <c r="BI70" s="34"/>
      <c r="BJ70" s="33">
        <f t="shared" si="16"/>
        <v>0</v>
      </c>
      <c r="BK70" s="34"/>
      <c r="BL70" s="34"/>
      <c r="BM70" s="33">
        <f t="shared" si="17"/>
        <v>710</v>
      </c>
      <c r="BN70" s="34">
        <v>60</v>
      </c>
      <c r="BO70" s="34"/>
      <c r="BP70" s="34">
        <v>650</v>
      </c>
      <c r="BQ70" s="34"/>
      <c r="BR70" s="34"/>
      <c r="BS70" s="34"/>
      <c r="BT70" s="34"/>
      <c r="BU70" s="33">
        <f t="shared" si="18"/>
        <v>0</v>
      </c>
      <c r="BV70" s="34"/>
      <c r="BW70" s="34"/>
      <c r="BX70" s="33">
        <f t="shared" si="19"/>
        <v>0</v>
      </c>
      <c r="BY70" s="34"/>
      <c r="BZ70" s="34"/>
      <c r="CA70" s="33">
        <f t="shared" si="20"/>
        <v>0</v>
      </c>
      <c r="CB70" s="34"/>
      <c r="CC70" s="34"/>
      <c r="CD70" s="7">
        <f t="shared" si="21"/>
        <v>2184</v>
      </c>
      <c r="CE70" s="8">
        <f t="shared" si="22"/>
        <v>2184</v>
      </c>
      <c r="CF70" s="9">
        <f t="shared" si="23"/>
        <v>0</v>
      </c>
    </row>
    <row r="71" spans="1:84" s="10" customFormat="1" ht="47.25" x14ac:dyDescent="0.2">
      <c r="A71" s="6" t="s">
        <v>130</v>
      </c>
      <c r="B71" s="33">
        <f t="shared" si="0"/>
        <v>0</v>
      </c>
      <c r="C71" s="34"/>
      <c r="D71" s="34"/>
      <c r="E71" s="34"/>
      <c r="F71" s="34"/>
      <c r="G71" s="33">
        <f t="shared" si="1"/>
        <v>244</v>
      </c>
      <c r="H71" s="34"/>
      <c r="I71" s="34"/>
      <c r="J71" s="34"/>
      <c r="K71" s="34">
        <v>244</v>
      </c>
      <c r="L71" s="33">
        <f t="shared" si="2"/>
        <v>0</v>
      </c>
      <c r="M71" s="34">
        <v>0</v>
      </c>
      <c r="N71" s="34">
        <v>0</v>
      </c>
      <c r="O71" s="34">
        <v>0</v>
      </c>
      <c r="P71" s="34">
        <v>0</v>
      </c>
      <c r="Q71" s="33">
        <f t="shared" si="3"/>
        <v>0</v>
      </c>
      <c r="R71" s="34">
        <v>0</v>
      </c>
      <c r="S71" s="34">
        <v>0</v>
      </c>
      <c r="T71" s="33">
        <f t="shared" si="4"/>
        <v>0</v>
      </c>
      <c r="U71" s="34">
        <v>0</v>
      </c>
      <c r="V71" s="34">
        <v>0</v>
      </c>
      <c r="W71" s="33">
        <f t="shared" si="5"/>
        <v>0</v>
      </c>
      <c r="X71" s="34">
        <v>0</v>
      </c>
      <c r="Y71" s="34">
        <v>0</v>
      </c>
      <c r="Z71" s="33">
        <f t="shared" si="6"/>
        <v>1060</v>
      </c>
      <c r="AA71" s="34">
        <v>0</v>
      </c>
      <c r="AB71" s="34">
        <v>1060</v>
      </c>
      <c r="AC71" s="33">
        <f t="shared" si="7"/>
        <v>0</v>
      </c>
      <c r="AD71" s="34"/>
      <c r="AE71" s="34"/>
      <c r="AF71" s="34"/>
      <c r="AG71" s="33">
        <f t="shared" si="8"/>
        <v>0</v>
      </c>
      <c r="AH71" s="34"/>
      <c r="AI71" s="34"/>
      <c r="AJ71" s="33">
        <f t="shared" si="9"/>
        <v>0</v>
      </c>
      <c r="AK71" s="34"/>
      <c r="AL71" s="34"/>
      <c r="AM71" s="33">
        <f t="shared" si="10"/>
        <v>0</v>
      </c>
      <c r="AN71" s="34"/>
      <c r="AO71" s="34"/>
      <c r="AP71" s="33">
        <f t="shared" si="11"/>
        <v>0</v>
      </c>
      <c r="AQ71" s="34"/>
      <c r="AR71" s="34"/>
      <c r="AS71" s="33">
        <f t="shared" si="12"/>
        <v>0</v>
      </c>
      <c r="AT71" s="34"/>
      <c r="AU71" s="34"/>
      <c r="AV71" s="33">
        <f t="shared" si="13"/>
        <v>0</v>
      </c>
      <c r="AW71" s="33">
        <f t="shared" si="14"/>
        <v>0</v>
      </c>
      <c r="AX71" s="33">
        <f t="shared" si="14"/>
        <v>0</v>
      </c>
      <c r="AY71" s="35"/>
      <c r="AZ71" s="35"/>
      <c r="BA71" s="35"/>
      <c r="BB71" s="35"/>
      <c r="BC71" s="35"/>
      <c r="BD71" s="35"/>
      <c r="BE71" s="34"/>
      <c r="BF71" s="34"/>
      <c r="BG71" s="33">
        <f t="shared" si="15"/>
        <v>0</v>
      </c>
      <c r="BH71" s="34"/>
      <c r="BI71" s="34"/>
      <c r="BJ71" s="33">
        <f t="shared" si="16"/>
        <v>0</v>
      </c>
      <c r="BK71" s="34"/>
      <c r="BL71" s="34"/>
      <c r="BM71" s="33">
        <f t="shared" si="17"/>
        <v>0</v>
      </c>
      <c r="BN71" s="34"/>
      <c r="BO71" s="34"/>
      <c r="BP71" s="34"/>
      <c r="BQ71" s="34"/>
      <c r="BR71" s="34"/>
      <c r="BS71" s="34"/>
      <c r="BT71" s="34"/>
      <c r="BU71" s="33">
        <f t="shared" si="18"/>
        <v>0</v>
      </c>
      <c r="BV71" s="34"/>
      <c r="BW71" s="34"/>
      <c r="BX71" s="33">
        <f t="shared" si="19"/>
        <v>190</v>
      </c>
      <c r="BY71" s="34">
        <v>0</v>
      </c>
      <c r="BZ71" s="34">
        <v>190</v>
      </c>
      <c r="CA71" s="33">
        <f t="shared" si="20"/>
        <v>0</v>
      </c>
      <c r="CB71" s="34"/>
      <c r="CC71" s="34"/>
      <c r="CD71" s="7">
        <f t="shared" si="21"/>
        <v>1494</v>
      </c>
      <c r="CE71" s="8">
        <f t="shared" si="22"/>
        <v>0</v>
      </c>
      <c r="CF71" s="9">
        <f t="shared" si="23"/>
        <v>1494</v>
      </c>
    </row>
    <row r="72" spans="1:84" ht="31.5" x14ac:dyDescent="0.2">
      <c r="A72" s="6" t="s">
        <v>131</v>
      </c>
      <c r="B72" s="33">
        <f t="shared" si="0"/>
        <v>0</v>
      </c>
      <c r="C72" s="34"/>
      <c r="D72" s="34"/>
      <c r="E72" s="34"/>
      <c r="F72" s="34"/>
      <c r="G72" s="33">
        <f t="shared" si="1"/>
        <v>57</v>
      </c>
      <c r="H72" s="34">
        <v>0</v>
      </c>
      <c r="I72" s="34">
        <v>0</v>
      </c>
      <c r="J72" s="34">
        <v>0</v>
      </c>
      <c r="K72" s="34">
        <v>57</v>
      </c>
      <c r="L72" s="33">
        <f t="shared" si="2"/>
        <v>0</v>
      </c>
      <c r="M72" s="34"/>
      <c r="N72" s="34"/>
      <c r="O72" s="34"/>
      <c r="P72" s="34"/>
      <c r="Q72" s="33">
        <f t="shared" si="3"/>
        <v>0</v>
      </c>
      <c r="R72" s="34"/>
      <c r="S72" s="34"/>
      <c r="T72" s="33">
        <f t="shared" si="4"/>
        <v>0</v>
      </c>
      <c r="U72" s="34"/>
      <c r="V72" s="34"/>
      <c r="W72" s="33">
        <f t="shared" si="5"/>
        <v>0</v>
      </c>
      <c r="X72" s="34"/>
      <c r="Y72" s="34"/>
      <c r="Z72" s="33">
        <f t="shared" si="6"/>
        <v>650</v>
      </c>
      <c r="AA72" s="34">
        <v>0</v>
      </c>
      <c r="AB72" s="34">
        <v>650</v>
      </c>
      <c r="AC72" s="33">
        <f t="shared" si="7"/>
        <v>0</v>
      </c>
      <c r="AD72" s="34"/>
      <c r="AE72" s="34"/>
      <c r="AF72" s="34"/>
      <c r="AG72" s="33">
        <f t="shared" si="8"/>
        <v>0</v>
      </c>
      <c r="AH72" s="34"/>
      <c r="AI72" s="34"/>
      <c r="AJ72" s="33">
        <f t="shared" si="9"/>
        <v>0</v>
      </c>
      <c r="AK72" s="34"/>
      <c r="AL72" s="34"/>
      <c r="AM72" s="33">
        <f t="shared" si="10"/>
        <v>0</v>
      </c>
      <c r="AN72" s="34"/>
      <c r="AO72" s="34"/>
      <c r="AP72" s="33">
        <f t="shared" si="11"/>
        <v>0</v>
      </c>
      <c r="AQ72" s="34"/>
      <c r="AR72" s="34"/>
      <c r="AS72" s="33">
        <f t="shared" si="12"/>
        <v>0</v>
      </c>
      <c r="AT72" s="34"/>
      <c r="AU72" s="34"/>
      <c r="AV72" s="33">
        <f t="shared" si="13"/>
        <v>0</v>
      </c>
      <c r="AW72" s="33">
        <f t="shared" si="14"/>
        <v>0</v>
      </c>
      <c r="AX72" s="33">
        <f t="shared" si="14"/>
        <v>0</v>
      </c>
      <c r="AY72" s="35"/>
      <c r="AZ72" s="35"/>
      <c r="BA72" s="35"/>
      <c r="BB72" s="35"/>
      <c r="BC72" s="35"/>
      <c r="BD72" s="35"/>
      <c r="BE72" s="34"/>
      <c r="BF72" s="34"/>
      <c r="BG72" s="33">
        <f t="shared" si="15"/>
        <v>0</v>
      </c>
      <c r="BH72" s="34"/>
      <c r="BI72" s="34"/>
      <c r="BJ72" s="33">
        <f t="shared" si="16"/>
        <v>0</v>
      </c>
      <c r="BK72" s="34"/>
      <c r="BL72" s="34"/>
      <c r="BM72" s="33">
        <f t="shared" si="17"/>
        <v>0</v>
      </c>
      <c r="BN72" s="34"/>
      <c r="BO72" s="34"/>
      <c r="BP72" s="34"/>
      <c r="BQ72" s="34"/>
      <c r="BR72" s="34"/>
      <c r="BS72" s="34"/>
      <c r="BT72" s="34"/>
      <c r="BU72" s="33">
        <f t="shared" si="18"/>
        <v>0</v>
      </c>
      <c r="BV72" s="34"/>
      <c r="BW72" s="34"/>
      <c r="BX72" s="33">
        <f t="shared" si="19"/>
        <v>0</v>
      </c>
      <c r="BY72" s="34"/>
      <c r="BZ72" s="34"/>
      <c r="CA72" s="33">
        <f t="shared" si="20"/>
        <v>0</v>
      </c>
      <c r="CB72" s="34"/>
      <c r="CC72" s="34"/>
      <c r="CD72" s="7">
        <f t="shared" si="21"/>
        <v>707</v>
      </c>
      <c r="CE72" s="8">
        <f t="shared" si="22"/>
        <v>0</v>
      </c>
      <c r="CF72" s="9">
        <f t="shared" si="23"/>
        <v>707</v>
      </c>
    </row>
    <row r="73" spans="1:84" ht="31.5" x14ac:dyDescent="0.2">
      <c r="A73" s="6" t="s">
        <v>132</v>
      </c>
      <c r="B73" s="33">
        <f t="shared" si="0"/>
        <v>172</v>
      </c>
      <c r="C73" s="34">
        <v>0</v>
      </c>
      <c r="D73" s="34">
        <v>0</v>
      </c>
      <c r="E73" s="34">
        <v>172</v>
      </c>
      <c r="F73" s="34"/>
      <c r="G73" s="33">
        <f t="shared" ref="G73:G95" si="24">SUM(H73:K73)</f>
        <v>0</v>
      </c>
      <c r="H73" s="34"/>
      <c r="I73" s="34"/>
      <c r="J73" s="34"/>
      <c r="K73" s="34"/>
      <c r="L73" s="33">
        <f t="shared" si="2"/>
        <v>120</v>
      </c>
      <c r="M73" s="34">
        <v>120</v>
      </c>
      <c r="N73" s="34">
        <v>0</v>
      </c>
      <c r="O73" s="34">
        <v>0</v>
      </c>
      <c r="P73" s="34">
        <v>0</v>
      </c>
      <c r="Q73" s="33">
        <f t="shared" si="3"/>
        <v>0</v>
      </c>
      <c r="R73" s="34">
        <v>0</v>
      </c>
      <c r="S73" s="34">
        <v>0</v>
      </c>
      <c r="T73" s="33">
        <f t="shared" si="4"/>
        <v>218</v>
      </c>
      <c r="U73" s="34">
        <v>218</v>
      </c>
      <c r="V73" s="34">
        <v>0</v>
      </c>
      <c r="W73" s="33">
        <f t="shared" si="5"/>
        <v>0</v>
      </c>
      <c r="X73" s="34">
        <v>0</v>
      </c>
      <c r="Y73" s="34">
        <v>0</v>
      </c>
      <c r="Z73" s="33">
        <f t="shared" si="6"/>
        <v>138</v>
      </c>
      <c r="AA73" s="34">
        <v>138</v>
      </c>
      <c r="AB73" s="34"/>
      <c r="AC73" s="33">
        <f t="shared" si="7"/>
        <v>0</v>
      </c>
      <c r="AD73" s="34"/>
      <c r="AE73" s="34"/>
      <c r="AF73" s="34"/>
      <c r="AG73" s="33">
        <f t="shared" si="8"/>
        <v>0</v>
      </c>
      <c r="AH73" s="34"/>
      <c r="AI73" s="34"/>
      <c r="AJ73" s="33">
        <f t="shared" si="9"/>
        <v>0</v>
      </c>
      <c r="AK73" s="34"/>
      <c r="AL73" s="34"/>
      <c r="AM73" s="33">
        <f t="shared" si="10"/>
        <v>0</v>
      </c>
      <c r="AN73" s="34"/>
      <c r="AO73" s="34"/>
      <c r="AP73" s="33">
        <f t="shared" si="11"/>
        <v>0</v>
      </c>
      <c r="AQ73" s="34"/>
      <c r="AR73" s="34"/>
      <c r="AS73" s="33">
        <f t="shared" si="12"/>
        <v>0</v>
      </c>
      <c r="AT73" s="34"/>
      <c r="AU73" s="34"/>
      <c r="AV73" s="33">
        <f t="shared" si="13"/>
        <v>0</v>
      </c>
      <c r="AW73" s="33">
        <f t="shared" si="14"/>
        <v>0</v>
      </c>
      <c r="AX73" s="33">
        <f t="shared" si="14"/>
        <v>0</v>
      </c>
      <c r="AY73" s="35"/>
      <c r="AZ73" s="35"/>
      <c r="BA73" s="35"/>
      <c r="BB73" s="35"/>
      <c r="BC73" s="35"/>
      <c r="BD73" s="35"/>
      <c r="BE73" s="34"/>
      <c r="BF73" s="34"/>
      <c r="BG73" s="33">
        <f t="shared" si="15"/>
        <v>0</v>
      </c>
      <c r="BH73" s="34"/>
      <c r="BI73" s="34"/>
      <c r="BJ73" s="33">
        <f t="shared" si="16"/>
        <v>0</v>
      </c>
      <c r="BK73" s="34"/>
      <c r="BL73" s="34"/>
      <c r="BM73" s="33">
        <f t="shared" si="17"/>
        <v>0</v>
      </c>
      <c r="BN73" s="34"/>
      <c r="BO73" s="34"/>
      <c r="BP73" s="34"/>
      <c r="BQ73" s="34"/>
      <c r="BR73" s="34"/>
      <c r="BS73" s="34"/>
      <c r="BT73" s="34"/>
      <c r="BU73" s="33">
        <f t="shared" si="18"/>
        <v>0</v>
      </c>
      <c r="BV73" s="34"/>
      <c r="BW73" s="34"/>
      <c r="BX73" s="33">
        <f t="shared" si="19"/>
        <v>150</v>
      </c>
      <c r="BY73" s="34">
        <v>150</v>
      </c>
      <c r="BZ73" s="34"/>
      <c r="CA73" s="33">
        <f t="shared" si="20"/>
        <v>0</v>
      </c>
      <c r="CB73" s="34"/>
      <c r="CC73" s="34"/>
      <c r="CD73" s="7">
        <f t="shared" si="21"/>
        <v>798</v>
      </c>
      <c r="CE73" s="8">
        <f t="shared" si="22"/>
        <v>798</v>
      </c>
      <c r="CF73" s="9">
        <f t="shared" si="23"/>
        <v>0</v>
      </c>
    </row>
    <row r="74" spans="1:84" ht="47.25" x14ac:dyDescent="0.2">
      <c r="A74" s="6" t="s">
        <v>133</v>
      </c>
      <c r="B74" s="33">
        <f t="shared" ref="B74:B95" si="25">SUM(C74:F74)</f>
        <v>317</v>
      </c>
      <c r="C74" s="34">
        <v>165</v>
      </c>
      <c r="D74" s="34">
        <v>152</v>
      </c>
      <c r="E74" s="34">
        <v>0</v>
      </c>
      <c r="F74" s="34"/>
      <c r="G74" s="33">
        <f t="shared" si="24"/>
        <v>0</v>
      </c>
      <c r="H74" s="34"/>
      <c r="I74" s="34"/>
      <c r="J74" s="34"/>
      <c r="K74" s="34"/>
      <c r="L74" s="33">
        <f t="shared" ref="L74:L96" si="26">SUM(M74:P74)</f>
        <v>0</v>
      </c>
      <c r="M74" s="34"/>
      <c r="N74" s="34"/>
      <c r="O74" s="34"/>
      <c r="P74" s="34"/>
      <c r="Q74" s="33">
        <f t="shared" ref="Q74:Q96" si="27">R74+S74</f>
        <v>0</v>
      </c>
      <c r="R74" s="34"/>
      <c r="S74" s="34"/>
      <c r="T74" s="33">
        <f t="shared" ref="T74:T96" si="28">U74+V74</f>
        <v>0</v>
      </c>
      <c r="U74" s="34"/>
      <c r="V74" s="34"/>
      <c r="W74" s="33">
        <f t="shared" ref="W74:W96" si="29">X74+Y74</f>
        <v>0</v>
      </c>
      <c r="X74" s="34"/>
      <c r="Y74" s="34"/>
      <c r="Z74" s="33">
        <f t="shared" ref="Z74:Z96" si="30">AA74+AB74</f>
        <v>0</v>
      </c>
      <c r="AA74" s="34"/>
      <c r="AB74" s="34"/>
      <c r="AC74" s="33">
        <f t="shared" ref="AC74:AC96" si="31">AD74+AF74</f>
        <v>0</v>
      </c>
      <c r="AD74" s="34"/>
      <c r="AE74" s="34"/>
      <c r="AF74" s="34"/>
      <c r="AG74" s="33">
        <f t="shared" ref="AG74:AG96" si="32">AH74+AI74</f>
        <v>0</v>
      </c>
      <c r="AH74" s="34"/>
      <c r="AI74" s="34"/>
      <c r="AJ74" s="33">
        <f t="shared" ref="AJ74:AJ96" si="33">AK74+AL74</f>
        <v>0</v>
      </c>
      <c r="AK74" s="34"/>
      <c r="AL74" s="34"/>
      <c r="AM74" s="33">
        <f t="shared" ref="AM74:AM96" si="34">AN74+AO74</f>
        <v>0</v>
      </c>
      <c r="AN74" s="34"/>
      <c r="AO74" s="34"/>
      <c r="AP74" s="33">
        <f t="shared" ref="AP74:AP96" si="35">AQ74+AR74</f>
        <v>0</v>
      </c>
      <c r="AQ74" s="34"/>
      <c r="AR74" s="34"/>
      <c r="AS74" s="33">
        <f t="shared" ref="AS74:AS96" si="36">AT74+AU74</f>
        <v>0</v>
      </c>
      <c r="AT74" s="34"/>
      <c r="AU74" s="34"/>
      <c r="AV74" s="33">
        <f t="shared" ref="AV74:AV95" si="37">AX74+AW74</f>
        <v>0</v>
      </c>
      <c r="AW74" s="33">
        <f t="shared" ref="AW74:AX95" si="38">AY74+BA74+BC74+BE74</f>
        <v>0</v>
      </c>
      <c r="AX74" s="33">
        <f t="shared" si="38"/>
        <v>0</v>
      </c>
      <c r="AY74" s="35"/>
      <c r="AZ74" s="35"/>
      <c r="BA74" s="35"/>
      <c r="BB74" s="35"/>
      <c r="BC74" s="35"/>
      <c r="BD74" s="35"/>
      <c r="BE74" s="34"/>
      <c r="BF74" s="34"/>
      <c r="BG74" s="33">
        <f t="shared" ref="BG74:BG96" si="39">BH74+BI74</f>
        <v>0</v>
      </c>
      <c r="BH74" s="34"/>
      <c r="BI74" s="34"/>
      <c r="BJ74" s="33">
        <f t="shared" ref="BJ74:BJ96" si="40">BK74+BL74</f>
        <v>0</v>
      </c>
      <c r="BK74" s="34"/>
      <c r="BL74" s="34"/>
      <c r="BM74" s="33">
        <f t="shared" ref="BM74:BM96" si="41">SUM(BN74:BQ74)</f>
        <v>0</v>
      </c>
      <c r="BN74" s="34"/>
      <c r="BO74" s="34"/>
      <c r="BP74" s="34"/>
      <c r="BQ74" s="34"/>
      <c r="BR74" s="34"/>
      <c r="BS74" s="34"/>
      <c r="BT74" s="34"/>
      <c r="BU74" s="33">
        <f t="shared" ref="BU74:BU96" si="42">BV74+BW74</f>
        <v>0</v>
      </c>
      <c r="BV74" s="34"/>
      <c r="BW74" s="34"/>
      <c r="BX74" s="33">
        <f t="shared" ref="BX74:BX96" si="43">BY74+BZ74</f>
        <v>0</v>
      </c>
      <c r="BY74" s="34"/>
      <c r="BZ74" s="34"/>
      <c r="CA74" s="33">
        <f t="shared" ref="CA74:CA96" si="44">CB74+CC74</f>
        <v>0</v>
      </c>
      <c r="CB74" s="34"/>
      <c r="CC74" s="34"/>
      <c r="CD74" s="7">
        <f t="shared" ref="CD74:CD96" si="45">CE74+CF74</f>
        <v>317</v>
      </c>
      <c r="CE74" s="8">
        <f t="shared" ref="CE74:CE96" si="46">C74+E74+L74+U74+X74+AA74+AD74+AH74+AK74+AN74+AQ74+AT74+BE74+BH74+BK74+BN74+BQ74+BR74+BT74+BV74+BY74+CB74+BC74+BA74+AY74+R74+BP74</f>
        <v>165</v>
      </c>
      <c r="CF74" s="9">
        <f t="shared" ref="CF74:CF95" si="47">D74+F74+G74+V74+Y74+AB74+AF74+AI74+AL74+AO74+AR74+AU74+BF74+BI74+BL74+BO74+BS74+BW74+BZ74+CC74+BD74+BB74+AZ74+S74</f>
        <v>152</v>
      </c>
    </row>
    <row r="75" spans="1:84" ht="47.25" x14ac:dyDescent="0.2">
      <c r="A75" s="6" t="s">
        <v>134</v>
      </c>
      <c r="B75" s="33">
        <f t="shared" si="25"/>
        <v>115</v>
      </c>
      <c r="C75" s="34">
        <v>0</v>
      </c>
      <c r="D75" s="34">
        <v>80</v>
      </c>
      <c r="E75" s="34">
        <v>0</v>
      </c>
      <c r="F75" s="34">
        <v>35</v>
      </c>
      <c r="G75" s="33">
        <f t="shared" si="24"/>
        <v>855</v>
      </c>
      <c r="H75" s="34">
        <v>391</v>
      </c>
      <c r="I75" s="34">
        <v>290</v>
      </c>
      <c r="J75" s="34">
        <v>174</v>
      </c>
      <c r="K75" s="34"/>
      <c r="L75" s="33">
        <f t="shared" si="26"/>
        <v>0</v>
      </c>
      <c r="M75" s="34"/>
      <c r="N75" s="34"/>
      <c r="O75" s="34"/>
      <c r="P75" s="34"/>
      <c r="Q75" s="33">
        <f t="shared" si="27"/>
        <v>0</v>
      </c>
      <c r="R75" s="34"/>
      <c r="S75" s="34"/>
      <c r="T75" s="33">
        <f t="shared" si="28"/>
        <v>158</v>
      </c>
      <c r="U75" s="34">
        <v>0</v>
      </c>
      <c r="V75" s="34">
        <v>158</v>
      </c>
      <c r="W75" s="33">
        <f t="shared" si="29"/>
        <v>0</v>
      </c>
      <c r="X75" s="34">
        <v>0</v>
      </c>
      <c r="Y75" s="34">
        <v>0</v>
      </c>
      <c r="Z75" s="33">
        <f t="shared" si="30"/>
        <v>301</v>
      </c>
      <c r="AA75" s="34">
        <v>0</v>
      </c>
      <c r="AB75" s="34">
        <v>301</v>
      </c>
      <c r="AC75" s="33">
        <f t="shared" si="31"/>
        <v>0</v>
      </c>
      <c r="AD75" s="34"/>
      <c r="AE75" s="34"/>
      <c r="AF75" s="34"/>
      <c r="AG75" s="33">
        <f t="shared" si="32"/>
        <v>0</v>
      </c>
      <c r="AH75" s="34"/>
      <c r="AI75" s="34"/>
      <c r="AJ75" s="33">
        <f t="shared" si="33"/>
        <v>0</v>
      </c>
      <c r="AK75" s="34"/>
      <c r="AL75" s="34"/>
      <c r="AM75" s="33">
        <f t="shared" si="34"/>
        <v>0</v>
      </c>
      <c r="AN75" s="34"/>
      <c r="AO75" s="34"/>
      <c r="AP75" s="33">
        <f t="shared" si="35"/>
        <v>0</v>
      </c>
      <c r="AQ75" s="34"/>
      <c r="AR75" s="34"/>
      <c r="AS75" s="33">
        <f t="shared" si="36"/>
        <v>0</v>
      </c>
      <c r="AT75" s="34"/>
      <c r="AU75" s="34"/>
      <c r="AV75" s="33">
        <f t="shared" si="37"/>
        <v>0</v>
      </c>
      <c r="AW75" s="33">
        <f t="shared" si="38"/>
        <v>0</v>
      </c>
      <c r="AX75" s="33">
        <f t="shared" si="38"/>
        <v>0</v>
      </c>
      <c r="AY75" s="35"/>
      <c r="AZ75" s="35"/>
      <c r="BA75" s="35"/>
      <c r="BB75" s="35"/>
      <c r="BC75" s="35"/>
      <c r="BD75" s="35"/>
      <c r="BE75" s="34"/>
      <c r="BF75" s="34"/>
      <c r="BG75" s="33">
        <f t="shared" si="39"/>
        <v>0</v>
      </c>
      <c r="BH75" s="34"/>
      <c r="BI75" s="34"/>
      <c r="BJ75" s="33">
        <f t="shared" si="40"/>
        <v>0</v>
      </c>
      <c r="BK75" s="34"/>
      <c r="BL75" s="34"/>
      <c r="BM75" s="33">
        <f t="shared" si="41"/>
        <v>66</v>
      </c>
      <c r="BN75" s="34">
        <v>0</v>
      </c>
      <c r="BO75" s="34">
        <v>66</v>
      </c>
      <c r="BP75" s="34"/>
      <c r="BQ75" s="34"/>
      <c r="BR75" s="34"/>
      <c r="BS75" s="34"/>
      <c r="BT75" s="34"/>
      <c r="BU75" s="33">
        <f t="shared" si="42"/>
        <v>0</v>
      </c>
      <c r="BV75" s="34"/>
      <c r="BW75" s="34"/>
      <c r="BX75" s="33">
        <f t="shared" si="43"/>
        <v>0</v>
      </c>
      <c r="BY75" s="34"/>
      <c r="BZ75" s="34"/>
      <c r="CA75" s="33">
        <f t="shared" si="44"/>
        <v>0</v>
      </c>
      <c r="CB75" s="34"/>
      <c r="CC75" s="34"/>
      <c r="CD75" s="7">
        <f t="shared" si="45"/>
        <v>1495</v>
      </c>
      <c r="CE75" s="8">
        <f t="shared" si="46"/>
        <v>0</v>
      </c>
      <c r="CF75" s="9">
        <f t="shared" si="47"/>
        <v>1495</v>
      </c>
    </row>
    <row r="76" spans="1:84" ht="47.25" x14ac:dyDescent="0.2">
      <c r="A76" s="6" t="s">
        <v>135</v>
      </c>
      <c r="B76" s="33">
        <f t="shared" si="25"/>
        <v>0</v>
      </c>
      <c r="C76" s="34"/>
      <c r="D76" s="34"/>
      <c r="E76" s="34"/>
      <c r="F76" s="34"/>
      <c r="G76" s="33">
        <f t="shared" si="24"/>
        <v>0</v>
      </c>
      <c r="H76" s="34"/>
      <c r="I76" s="34"/>
      <c r="J76" s="34"/>
      <c r="K76" s="34"/>
      <c r="L76" s="33">
        <f t="shared" si="26"/>
        <v>0</v>
      </c>
      <c r="M76" s="34"/>
      <c r="N76" s="34"/>
      <c r="O76" s="34"/>
      <c r="P76" s="34"/>
      <c r="Q76" s="33">
        <f t="shared" si="27"/>
        <v>0</v>
      </c>
      <c r="R76" s="34"/>
      <c r="S76" s="34"/>
      <c r="T76" s="33">
        <f t="shared" si="28"/>
        <v>0</v>
      </c>
      <c r="U76" s="34"/>
      <c r="V76" s="34"/>
      <c r="W76" s="33">
        <f t="shared" si="29"/>
        <v>0</v>
      </c>
      <c r="X76" s="34"/>
      <c r="Y76" s="34"/>
      <c r="Z76" s="33">
        <f t="shared" si="30"/>
        <v>0</v>
      </c>
      <c r="AA76" s="34"/>
      <c r="AB76" s="34"/>
      <c r="AC76" s="33">
        <f t="shared" si="31"/>
        <v>2791</v>
      </c>
      <c r="AD76" s="34">
        <f>2991-200</f>
        <v>2791</v>
      </c>
      <c r="AE76" s="34">
        <f>2871-200</f>
        <v>2671</v>
      </c>
      <c r="AF76" s="34"/>
      <c r="AG76" s="33">
        <f t="shared" si="32"/>
        <v>0</v>
      </c>
      <c r="AH76" s="34"/>
      <c r="AI76" s="34"/>
      <c r="AJ76" s="33">
        <f t="shared" si="33"/>
        <v>0</v>
      </c>
      <c r="AK76" s="34"/>
      <c r="AL76" s="34"/>
      <c r="AM76" s="33">
        <f t="shared" si="34"/>
        <v>0</v>
      </c>
      <c r="AN76" s="34"/>
      <c r="AO76" s="34"/>
      <c r="AP76" s="33">
        <f t="shared" si="35"/>
        <v>0</v>
      </c>
      <c r="AQ76" s="34"/>
      <c r="AR76" s="34"/>
      <c r="AS76" s="33">
        <f t="shared" si="36"/>
        <v>0</v>
      </c>
      <c r="AT76" s="34"/>
      <c r="AU76" s="34"/>
      <c r="AV76" s="33">
        <f t="shared" si="37"/>
        <v>0</v>
      </c>
      <c r="AW76" s="33">
        <f t="shared" si="38"/>
        <v>0</v>
      </c>
      <c r="AX76" s="33">
        <f t="shared" si="38"/>
        <v>0</v>
      </c>
      <c r="AY76" s="35"/>
      <c r="AZ76" s="35"/>
      <c r="BA76" s="35"/>
      <c r="BB76" s="35"/>
      <c r="BC76" s="35"/>
      <c r="BD76" s="35"/>
      <c r="BE76" s="34"/>
      <c r="BF76" s="34"/>
      <c r="BG76" s="33">
        <f t="shared" si="39"/>
        <v>0</v>
      </c>
      <c r="BH76" s="34"/>
      <c r="BI76" s="34"/>
      <c r="BJ76" s="33">
        <f t="shared" si="40"/>
        <v>0</v>
      </c>
      <c r="BK76" s="34"/>
      <c r="BL76" s="34"/>
      <c r="BM76" s="33">
        <f t="shared" si="41"/>
        <v>0</v>
      </c>
      <c r="BN76" s="34"/>
      <c r="BO76" s="34"/>
      <c r="BP76" s="34"/>
      <c r="BQ76" s="34"/>
      <c r="BR76" s="34"/>
      <c r="BS76" s="34"/>
      <c r="BT76" s="34"/>
      <c r="BU76" s="33">
        <f t="shared" si="42"/>
        <v>0</v>
      </c>
      <c r="BV76" s="34"/>
      <c r="BW76" s="34"/>
      <c r="BX76" s="33">
        <f t="shared" si="43"/>
        <v>0</v>
      </c>
      <c r="BY76" s="34"/>
      <c r="BZ76" s="34"/>
      <c r="CA76" s="33">
        <f t="shared" si="44"/>
        <v>0</v>
      </c>
      <c r="CB76" s="34"/>
      <c r="CC76" s="34"/>
      <c r="CD76" s="7">
        <f>CE76+CF76</f>
        <v>2791</v>
      </c>
      <c r="CE76" s="8">
        <f>C76+E76+L76+U76+X76+AA76+AD76+AH76+AK76+AN76+AQ76+AT76+BE76+BH76+BK76+BN76+BQ76+BR76+BT76+BV76+BY76+CB76+BC76+BA76+AY76+R76+BP76</f>
        <v>2791</v>
      </c>
      <c r="CF76" s="9">
        <f t="shared" si="47"/>
        <v>0</v>
      </c>
    </row>
    <row r="77" spans="1:84" ht="36" customHeight="1" x14ac:dyDescent="0.2">
      <c r="A77" s="6" t="s">
        <v>136</v>
      </c>
      <c r="B77" s="33">
        <f t="shared" si="25"/>
        <v>0</v>
      </c>
      <c r="C77" s="34"/>
      <c r="D77" s="34"/>
      <c r="E77" s="34"/>
      <c r="F77" s="34"/>
      <c r="G77" s="33">
        <f t="shared" si="24"/>
        <v>0</v>
      </c>
      <c r="H77" s="34"/>
      <c r="I77" s="34"/>
      <c r="J77" s="34"/>
      <c r="K77" s="34"/>
      <c r="L77" s="33">
        <f t="shared" si="26"/>
        <v>0</v>
      </c>
      <c r="M77" s="34"/>
      <c r="N77" s="34"/>
      <c r="O77" s="34"/>
      <c r="P77" s="34"/>
      <c r="Q77" s="33">
        <f t="shared" si="27"/>
        <v>0</v>
      </c>
      <c r="R77" s="34"/>
      <c r="S77" s="34"/>
      <c r="T77" s="33">
        <f t="shared" si="28"/>
        <v>0</v>
      </c>
      <c r="U77" s="34"/>
      <c r="V77" s="34"/>
      <c r="W77" s="33">
        <f t="shared" si="29"/>
        <v>0</v>
      </c>
      <c r="X77" s="34"/>
      <c r="Y77" s="34"/>
      <c r="Z77" s="33">
        <f t="shared" si="30"/>
        <v>0</v>
      </c>
      <c r="AA77" s="34"/>
      <c r="AB77" s="34"/>
      <c r="AC77" s="33">
        <f t="shared" si="31"/>
        <v>0</v>
      </c>
      <c r="AD77" s="34"/>
      <c r="AE77" s="34"/>
      <c r="AF77" s="34"/>
      <c r="AG77" s="33">
        <f t="shared" si="32"/>
        <v>0</v>
      </c>
      <c r="AH77" s="34"/>
      <c r="AI77" s="34"/>
      <c r="AJ77" s="33">
        <f t="shared" si="33"/>
        <v>0</v>
      </c>
      <c r="AK77" s="34"/>
      <c r="AL77" s="34"/>
      <c r="AM77" s="33">
        <f t="shared" si="34"/>
        <v>0</v>
      </c>
      <c r="AN77" s="34"/>
      <c r="AO77" s="34"/>
      <c r="AP77" s="33">
        <f t="shared" si="35"/>
        <v>0</v>
      </c>
      <c r="AQ77" s="34"/>
      <c r="AR77" s="34"/>
      <c r="AS77" s="33">
        <f t="shared" si="36"/>
        <v>0</v>
      </c>
      <c r="AT77" s="34"/>
      <c r="AU77" s="34"/>
      <c r="AV77" s="33">
        <f t="shared" si="37"/>
        <v>28975</v>
      </c>
      <c r="AW77" s="33">
        <f t="shared" si="38"/>
        <v>28975</v>
      </c>
      <c r="AX77" s="33">
        <f t="shared" si="38"/>
        <v>0</v>
      </c>
      <c r="AY77" s="35">
        <v>714</v>
      </c>
      <c r="AZ77" s="35"/>
      <c r="BA77" s="35">
        <v>2151</v>
      </c>
      <c r="BB77" s="35"/>
      <c r="BC77" s="35">
        <v>1171</v>
      </c>
      <c r="BD77" s="35"/>
      <c r="BE77" s="34">
        <v>24939</v>
      </c>
      <c r="BF77" s="34"/>
      <c r="BG77" s="33">
        <f t="shared" si="39"/>
        <v>0</v>
      </c>
      <c r="BH77" s="34"/>
      <c r="BI77" s="34"/>
      <c r="BJ77" s="33">
        <f t="shared" si="40"/>
        <v>0</v>
      </c>
      <c r="BK77" s="34"/>
      <c r="BL77" s="34"/>
      <c r="BM77" s="33">
        <f t="shared" si="41"/>
        <v>0</v>
      </c>
      <c r="BN77" s="34"/>
      <c r="BO77" s="34"/>
      <c r="BP77" s="34"/>
      <c r="BQ77" s="34"/>
      <c r="BR77" s="34"/>
      <c r="BS77" s="34"/>
      <c r="BT77" s="34"/>
      <c r="BU77" s="33">
        <f t="shared" si="42"/>
        <v>0</v>
      </c>
      <c r="BV77" s="34"/>
      <c r="BW77" s="34"/>
      <c r="BX77" s="33">
        <f t="shared" si="43"/>
        <v>0</v>
      </c>
      <c r="BY77" s="34"/>
      <c r="BZ77" s="34"/>
      <c r="CA77" s="33">
        <f t="shared" si="44"/>
        <v>0</v>
      </c>
      <c r="CB77" s="34"/>
      <c r="CC77" s="34"/>
      <c r="CD77" s="7">
        <f t="shared" si="45"/>
        <v>28975</v>
      </c>
      <c r="CE77" s="8">
        <f t="shared" si="46"/>
        <v>28975</v>
      </c>
      <c r="CF77" s="9">
        <f t="shared" si="47"/>
        <v>0</v>
      </c>
    </row>
    <row r="78" spans="1:84" ht="47.25" x14ac:dyDescent="0.2">
      <c r="A78" s="6" t="s">
        <v>137</v>
      </c>
      <c r="B78" s="33">
        <f t="shared" si="25"/>
        <v>0</v>
      </c>
      <c r="C78" s="34"/>
      <c r="D78" s="34"/>
      <c r="E78" s="34"/>
      <c r="F78" s="34"/>
      <c r="G78" s="33">
        <f t="shared" si="24"/>
        <v>0</v>
      </c>
      <c r="H78" s="34"/>
      <c r="I78" s="34"/>
      <c r="J78" s="34"/>
      <c r="K78" s="34"/>
      <c r="L78" s="33">
        <f t="shared" si="26"/>
        <v>0</v>
      </c>
      <c r="M78" s="34"/>
      <c r="N78" s="34"/>
      <c r="O78" s="34"/>
      <c r="P78" s="34"/>
      <c r="Q78" s="33">
        <f t="shared" si="27"/>
        <v>0</v>
      </c>
      <c r="R78" s="34"/>
      <c r="S78" s="34"/>
      <c r="T78" s="33">
        <f t="shared" si="28"/>
        <v>0</v>
      </c>
      <c r="U78" s="34"/>
      <c r="V78" s="34"/>
      <c r="W78" s="33">
        <f t="shared" si="29"/>
        <v>0</v>
      </c>
      <c r="X78" s="34"/>
      <c r="Y78" s="34"/>
      <c r="Z78" s="33">
        <f t="shared" si="30"/>
        <v>0</v>
      </c>
      <c r="AA78" s="34"/>
      <c r="AB78" s="34"/>
      <c r="AC78" s="33">
        <f t="shared" si="31"/>
        <v>0</v>
      </c>
      <c r="AD78" s="34"/>
      <c r="AE78" s="34"/>
      <c r="AF78" s="34"/>
      <c r="AG78" s="33">
        <f t="shared" si="32"/>
        <v>0</v>
      </c>
      <c r="AH78" s="34"/>
      <c r="AI78" s="34"/>
      <c r="AJ78" s="33">
        <f t="shared" si="33"/>
        <v>0</v>
      </c>
      <c r="AK78" s="34"/>
      <c r="AL78" s="34"/>
      <c r="AM78" s="33">
        <f t="shared" si="34"/>
        <v>0</v>
      </c>
      <c r="AN78" s="34"/>
      <c r="AO78" s="34"/>
      <c r="AP78" s="33">
        <f t="shared" si="35"/>
        <v>0</v>
      </c>
      <c r="AQ78" s="34"/>
      <c r="AR78" s="34"/>
      <c r="AS78" s="33">
        <f t="shared" si="36"/>
        <v>0</v>
      </c>
      <c r="AT78" s="34"/>
      <c r="AU78" s="34"/>
      <c r="AV78" s="33">
        <f t="shared" si="37"/>
        <v>0</v>
      </c>
      <c r="AW78" s="33">
        <f t="shared" si="38"/>
        <v>0</v>
      </c>
      <c r="AX78" s="33">
        <f t="shared" si="38"/>
        <v>0</v>
      </c>
      <c r="AY78" s="35"/>
      <c r="AZ78" s="35"/>
      <c r="BA78" s="35"/>
      <c r="BB78" s="35"/>
      <c r="BC78" s="35"/>
      <c r="BD78" s="35"/>
      <c r="BE78" s="34"/>
      <c r="BF78" s="34"/>
      <c r="BG78" s="33">
        <f t="shared" si="39"/>
        <v>0</v>
      </c>
      <c r="BH78" s="34"/>
      <c r="BI78" s="34"/>
      <c r="BJ78" s="33">
        <f t="shared" si="40"/>
        <v>0</v>
      </c>
      <c r="BK78" s="34"/>
      <c r="BL78" s="34"/>
      <c r="BM78" s="33">
        <f t="shared" si="41"/>
        <v>0</v>
      </c>
      <c r="BN78" s="34"/>
      <c r="BO78" s="34"/>
      <c r="BP78" s="34"/>
      <c r="BQ78" s="34"/>
      <c r="BR78" s="34"/>
      <c r="BS78" s="34"/>
      <c r="BT78" s="34"/>
      <c r="BU78" s="33">
        <f t="shared" si="42"/>
        <v>0</v>
      </c>
      <c r="BV78" s="34"/>
      <c r="BW78" s="34"/>
      <c r="BX78" s="33">
        <f t="shared" si="43"/>
        <v>0</v>
      </c>
      <c r="BY78" s="34"/>
      <c r="BZ78" s="34"/>
      <c r="CA78" s="33">
        <f t="shared" si="44"/>
        <v>331</v>
      </c>
      <c r="CB78" s="34">
        <v>331</v>
      </c>
      <c r="CC78" s="34"/>
      <c r="CD78" s="7">
        <f t="shared" si="45"/>
        <v>331</v>
      </c>
      <c r="CE78" s="8">
        <f t="shared" si="46"/>
        <v>331</v>
      </c>
      <c r="CF78" s="9">
        <f t="shared" si="47"/>
        <v>0</v>
      </c>
    </row>
    <row r="79" spans="1:84" ht="47.25" x14ac:dyDescent="0.2">
      <c r="A79" s="6" t="s">
        <v>138</v>
      </c>
      <c r="B79" s="33">
        <f t="shared" si="25"/>
        <v>0</v>
      </c>
      <c r="C79" s="34"/>
      <c r="D79" s="34"/>
      <c r="E79" s="34"/>
      <c r="F79" s="34"/>
      <c r="G79" s="33">
        <f t="shared" si="24"/>
        <v>0</v>
      </c>
      <c r="H79" s="34"/>
      <c r="I79" s="34"/>
      <c r="J79" s="34"/>
      <c r="K79" s="34"/>
      <c r="L79" s="33">
        <f t="shared" si="26"/>
        <v>0</v>
      </c>
      <c r="M79" s="34"/>
      <c r="N79" s="34"/>
      <c r="O79" s="34"/>
      <c r="P79" s="34"/>
      <c r="Q79" s="33">
        <f t="shared" si="27"/>
        <v>0</v>
      </c>
      <c r="R79" s="34"/>
      <c r="S79" s="34"/>
      <c r="T79" s="33">
        <f t="shared" si="28"/>
        <v>0</v>
      </c>
      <c r="U79" s="34"/>
      <c r="V79" s="34"/>
      <c r="W79" s="33">
        <f t="shared" si="29"/>
        <v>0</v>
      </c>
      <c r="X79" s="34"/>
      <c r="Y79" s="34"/>
      <c r="Z79" s="33">
        <f t="shared" si="30"/>
        <v>0</v>
      </c>
      <c r="AA79" s="34"/>
      <c r="AB79" s="34"/>
      <c r="AC79" s="33">
        <f t="shared" si="31"/>
        <v>0</v>
      </c>
      <c r="AD79" s="34"/>
      <c r="AE79" s="34"/>
      <c r="AF79" s="34"/>
      <c r="AG79" s="33">
        <f t="shared" si="32"/>
        <v>0</v>
      </c>
      <c r="AH79" s="34"/>
      <c r="AI79" s="34"/>
      <c r="AJ79" s="33">
        <f t="shared" si="33"/>
        <v>0</v>
      </c>
      <c r="AK79" s="34"/>
      <c r="AL79" s="34"/>
      <c r="AM79" s="33">
        <f t="shared" si="34"/>
        <v>0</v>
      </c>
      <c r="AN79" s="34"/>
      <c r="AO79" s="34"/>
      <c r="AP79" s="33">
        <f t="shared" si="35"/>
        <v>0</v>
      </c>
      <c r="AQ79" s="34"/>
      <c r="AR79" s="34"/>
      <c r="AS79" s="33">
        <f t="shared" si="36"/>
        <v>0</v>
      </c>
      <c r="AT79" s="34"/>
      <c r="AU79" s="34"/>
      <c r="AV79" s="33">
        <f t="shared" si="37"/>
        <v>0</v>
      </c>
      <c r="AW79" s="33">
        <f t="shared" si="38"/>
        <v>0</v>
      </c>
      <c r="AX79" s="33">
        <f t="shared" si="38"/>
        <v>0</v>
      </c>
      <c r="AY79" s="35"/>
      <c r="AZ79" s="35"/>
      <c r="BA79" s="35"/>
      <c r="BB79" s="35"/>
      <c r="BC79" s="35"/>
      <c r="BD79" s="35"/>
      <c r="BE79" s="34"/>
      <c r="BF79" s="34"/>
      <c r="BG79" s="33">
        <f t="shared" si="39"/>
        <v>0</v>
      </c>
      <c r="BH79" s="34"/>
      <c r="BI79" s="34"/>
      <c r="BJ79" s="33">
        <f t="shared" si="40"/>
        <v>0</v>
      </c>
      <c r="BK79" s="34"/>
      <c r="BL79" s="34"/>
      <c r="BM79" s="33">
        <f t="shared" si="41"/>
        <v>0</v>
      </c>
      <c r="BN79" s="34"/>
      <c r="BO79" s="34"/>
      <c r="BP79" s="34"/>
      <c r="BQ79" s="34"/>
      <c r="BR79" s="34"/>
      <c r="BS79" s="34"/>
      <c r="BT79" s="34"/>
      <c r="BU79" s="33">
        <f t="shared" si="42"/>
        <v>0</v>
      </c>
      <c r="BV79" s="34"/>
      <c r="BW79" s="34"/>
      <c r="BX79" s="33">
        <f t="shared" si="43"/>
        <v>0</v>
      </c>
      <c r="BY79" s="34"/>
      <c r="BZ79" s="34"/>
      <c r="CA79" s="33">
        <f t="shared" si="44"/>
        <v>930</v>
      </c>
      <c r="CB79" s="34">
        <v>682</v>
      </c>
      <c r="CC79" s="34">
        <v>248</v>
      </c>
      <c r="CD79" s="7">
        <f t="shared" si="45"/>
        <v>930</v>
      </c>
      <c r="CE79" s="8">
        <f t="shared" si="46"/>
        <v>682</v>
      </c>
      <c r="CF79" s="9">
        <f t="shared" si="47"/>
        <v>248</v>
      </c>
    </row>
    <row r="80" spans="1:84" ht="47.25" x14ac:dyDescent="0.2">
      <c r="A80" s="6" t="s">
        <v>139</v>
      </c>
      <c r="B80" s="33">
        <f t="shared" si="25"/>
        <v>0</v>
      </c>
      <c r="C80" s="34"/>
      <c r="D80" s="34"/>
      <c r="E80" s="34"/>
      <c r="F80" s="34"/>
      <c r="G80" s="33">
        <f t="shared" si="24"/>
        <v>0</v>
      </c>
      <c r="H80" s="34"/>
      <c r="I80" s="34"/>
      <c r="J80" s="34"/>
      <c r="K80" s="34"/>
      <c r="L80" s="33">
        <f t="shared" si="26"/>
        <v>0</v>
      </c>
      <c r="M80" s="34"/>
      <c r="N80" s="34"/>
      <c r="O80" s="34"/>
      <c r="P80" s="34"/>
      <c r="Q80" s="33">
        <f t="shared" si="27"/>
        <v>0</v>
      </c>
      <c r="R80" s="34"/>
      <c r="S80" s="34"/>
      <c r="T80" s="33">
        <f t="shared" si="28"/>
        <v>0</v>
      </c>
      <c r="U80" s="34"/>
      <c r="V80" s="34"/>
      <c r="W80" s="33">
        <f t="shared" si="29"/>
        <v>0</v>
      </c>
      <c r="X80" s="34"/>
      <c r="Y80" s="34"/>
      <c r="Z80" s="33">
        <f t="shared" si="30"/>
        <v>0</v>
      </c>
      <c r="AA80" s="34"/>
      <c r="AB80" s="34"/>
      <c r="AC80" s="33">
        <f t="shared" si="31"/>
        <v>0</v>
      </c>
      <c r="AD80" s="34"/>
      <c r="AE80" s="34"/>
      <c r="AF80" s="34"/>
      <c r="AG80" s="33">
        <f t="shared" si="32"/>
        <v>0</v>
      </c>
      <c r="AH80" s="34"/>
      <c r="AI80" s="34"/>
      <c r="AJ80" s="33">
        <f t="shared" si="33"/>
        <v>0</v>
      </c>
      <c r="AK80" s="34"/>
      <c r="AL80" s="34"/>
      <c r="AM80" s="33">
        <f t="shared" si="34"/>
        <v>0</v>
      </c>
      <c r="AN80" s="34"/>
      <c r="AO80" s="34"/>
      <c r="AP80" s="33">
        <f t="shared" si="35"/>
        <v>0</v>
      </c>
      <c r="AQ80" s="34"/>
      <c r="AR80" s="34"/>
      <c r="AS80" s="33">
        <f t="shared" si="36"/>
        <v>0</v>
      </c>
      <c r="AT80" s="34"/>
      <c r="AU80" s="34"/>
      <c r="AV80" s="33">
        <f t="shared" si="37"/>
        <v>0</v>
      </c>
      <c r="AW80" s="33">
        <f t="shared" si="38"/>
        <v>0</v>
      </c>
      <c r="AX80" s="33">
        <f t="shared" si="38"/>
        <v>0</v>
      </c>
      <c r="AY80" s="35"/>
      <c r="AZ80" s="35"/>
      <c r="BA80" s="35"/>
      <c r="BB80" s="35"/>
      <c r="BC80" s="35"/>
      <c r="BD80" s="35"/>
      <c r="BE80" s="34"/>
      <c r="BF80" s="34"/>
      <c r="BG80" s="33">
        <f t="shared" si="39"/>
        <v>0</v>
      </c>
      <c r="BH80" s="34"/>
      <c r="BI80" s="34"/>
      <c r="BJ80" s="33">
        <f t="shared" si="40"/>
        <v>0</v>
      </c>
      <c r="BK80" s="34"/>
      <c r="BL80" s="34"/>
      <c r="BM80" s="33">
        <f t="shared" si="41"/>
        <v>0</v>
      </c>
      <c r="BN80" s="34"/>
      <c r="BO80" s="34"/>
      <c r="BP80" s="34"/>
      <c r="BQ80" s="34"/>
      <c r="BR80" s="34"/>
      <c r="BS80" s="34"/>
      <c r="BT80" s="34"/>
      <c r="BU80" s="33">
        <f t="shared" si="42"/>
        <v>0</v>
      </c>
      <c r="BV80" s="34"/>
      <c r="BW80" s="34"/>
      <c r="BX80" s="33">
        <f t="shared" si="43"/>
        <v>0</v>
      </c>
      <c r="BY80" s="34"/>
      <c r="BZ80" s="34"/>
      <c r="CA80" s="33">
        <f t="shared" si="44"/>
        <v>551</v>
      </c>
      <c r="CB80" s="34">
        <v>551</v>
      </c>
      <c r="CC80" s="34"/>
      <c r="CD80" s="7">
        <f t="shared" si="45"/>
        <v>551</v>
      </c>
      <c r="CE80" s="8">
        <f t="shared" si="46"/>
        <v>551</v>
      </c>
      <c r="CF80" s="9">
        <f t="shared" si="47"/>
        <v>0</v>
      </c>
    </row>
    <row r="81" spans="1:84" ht="47.25" x14ac:dyDescent="0.2">
      <c r="A81" s="6" t="s">
        <v>140</v>
      </c>
      <c r="B81" s="33">
        <f t="shared" si="25"/>
        <v>0</v>
      </c>
      <c r="C81" s="34"/>
      <c r="D81" s="34"/>
      <c r="E81" s="34"/>
      <c r="F81" s="34"/>
      <c r="G81" s="33">
        <f t="shared" si="24"/>
        <v>0</v>
      </c>
      <c r="H81" s="34"/>
      <c r="I81" s="34"/>
      <c r="J81" s="34"/>
      <c r="K81" s="34"/>
      <c r="L81" s="33">
        <f t="shared" si="26"/>
        <v>0</v>
      </c>
      <c r="M81" s="34"/>
      <c r="N81" s="34"/>
      <c r="O81" s="34"/>
      <c r="P81" s="34"/>
      <c r="Q81" s="33">
        <f t="shared" si="27"/>
        <v>0</v>
      </c>
      <c r="R81" s="34"/>
      <c r="S81" s="34"/>
      <c r="T81" s="33">
        <f t="shared" si="28"/>
        <v>0</v>
      </c>
      <c r="U81" s="34"/>
      <c r="V81" s="34"/>
      <c r="W81" s="33">
        <f t="shared" si="29"/>
        <v>0</v>
      </c>
      <c r="X81" s="34"/>
      <c r="Y81" s="34"/>
      <c r="Z81" s="33">
        <f t="shared" si="30"/>
        <v>0</v>
      </c>
      <c r="AA81" s="34"/>
      <c r="AB81" s="34"/>
      <c r="AC81" s="33">
        <f t="shared" si="31"/>
        <v>0</v>
      </c>
      <c r="AD81" s="34"/>
      <c r="AE81" s="34"/>
      <c r="AF81" s="34"/>
      <c r="AG81" s="33">
        <f t="shared" si="32"/>
        <v>0</v>
      </c>
      <c r="AH81" s="34"/>
      <c r="AI81" s="34"/>
      <c r="AJ81" s="33">
        <f t="shared" si="33"/>
        <v>0</v>
      </c>
      <c r="AK81" s="34"/>
      <c r="AL81" s="34"/>
      <c r="AM81" s="33">
        <f t="shared" si="34"/>
        <v>0</v>
      </c>
      <c r="AN81" s="34"/>
      <c r="AO81" s="34"/>
      <c r="AP81" s="33">
        <f t="shared" si="35"/>
        <v>0</v>
      </c>
      <c r="AQ81" s="34"/>
      <c r="AR81" s="34"/>
      <c r="AS81" s="33">
        <f t="shared" si="36"/>
        <v>0</v>
      </c>
      <c r="AT81" s="34"/>
      <c r="AU81" s="34"/>
      <c r="AV81" s="33">
        <f t="shared" si="37"/>
        <v>0</v>
      </c>
      <c r="AW81" s="33">
        <f t="shared" si="38"/>
        <v>0</v>
      </c>
      <c r="AX81" s="33">
        <f t="shared" si="38"/>
        <v>0</v>
      </c>
      <c r="AY81" s="35"/>
      <c r="AZ81" s="35"/>
      <c r="BA81" s="35"/>
      <c r="BB81" s="35"/>
      <c r="BC81" s="35"/>
      <c r="BD81" s="35"/>
      <c r="BE81" s="34"/>
      <c r="BF81" s="34"/>
      <c r="BG81" s="33">
        <f t="shared" si="39"/>
        <v>0</v>
      </c>
      <c r="BH81" s="34"/>
      <c r="BI81" s="34"/>
      <c r="BJ81" s="33">
        <f t="shared" si="40"/>
        <v>0</v>
      </c>
      <c r="BK81" s="34"/>
      <c r="BL81" s="34"/>
      <c r="BM81" s="33">
        <f t="shared" si="41"/>
        <v>1431</v>
      </c>
      <c r="BN81" s="34">
        <v>1120</v>
      </c>
      <c r="BO81" s="34"/>
      <c r="BP81" s="34">
        <v>311</v>
      </c>
      <c r="BQ81" s="34"/>
      <c r="BR81" s="34">
        <f>956+144</f>
        <v>1100</v>
      </c>
      <c r="BS81" s="34"/>
      <c r="BT81" s="34"/>
      <c r="BU81" s="33">
        <f t="shared" si="42"/>
        <v>0</v>
      </c>
      <c r="BV81" s="34"/>
      <c r="BW81" s="34"/>
      <c r="BX81" s="33">
        <f t="shared" si="43"/>
        <v>0</v>
      </c>
      <c r="BY81" s="34"/>
      <c r="BZ81" s="34"/>
      <c r="CA81" s="33">
        <f t="shared" si="44"/>
        <v>0</v>
      </c>
      <c r="CB81" s="34"/>
      <c r="CC81" s="34"/>
      <c r="CD81" s="7">
        <f t="shared" si="45"/>
        <v>2531</v>
      </c>
      <c r="CE81" s="8">
        <f t="shared" si="46"/>
        <v>2531</v>
      </c>
      <c r="CF81" s="9">
        <f t="shared" si="47"/>
        <v>0</v>
      </c>
    </row>
    <row r="82" spans="1:84" ht="47.25" x14ac:dyDescent="0.2">
      <c r="A82" s="6" t="s">
        <v>141</v>
      </c>
      <c r="B82" s="33">
        <f t="shared" si="25"/>
        <v>0</v>
      </c>
      <c r="C82" s="34"/>
      <c r="D82" s="34"/>
      <c r="E82" s="34"/>
      <c r="F82" s="34"/>
      <c r="G82" s="33">
        <f t="shared" si="24"/>
        <v>0</v>
      </c>
      <c r="H82" s="34"/>
      <c r="I82" s="34"/>
      <c r="J82" s="34"/>
      <c r="K82" s="34"/>
      <c r="L82" s="33">
        <f t="shared" si="26"/>
        <v>0</v>
      </c>
      <c r="M82" s="34"/>
      <c r="N82" s="34"/>
      <c r="O82" s="34"/>
      <c r="P82" s="34"/>
      <c r="Q82" s="33">
        <f t="shared" si="27"/>
        <v>0</v>
      </c>
      <c r="R82" s="34"/>
      <c r="S82" s="34"/>
      <c r="T82" s="33">
        <f t="shared" si="28"/>
        <v>0</v>
      </c>
      <c r="U82" s="34"/>
      <c r="V82" s="34"/>
      <c r="W82" s="33">
        <f t="shared" si="29"/>
        <v>0</v>
      </c>
      <c r="X82" s="34"/>
      <c r="Y82" s="34"/>
      <c r="Z82" s="33">
        <f t="shared" si="30"/>
        <v>200</v>
      </c>
      <c r="AA82" s="34"/>
      <c r="AB82" s="34">
        <v>200</v>
      </c>
      <c r="AC82" s="33">
        <f t="shared" si="31"/>
        <v>0</v>
      </c>
      <c r="AD82" s="34"/>
      <c r="AE82" s="34"/>
      <c r="AF82" s="34"/>
      <c r="AG82" s="33">
        <f t="shared" si="32"/>
        <v>0</v>
      </c>
      <c r="AH82" s="34"/>
      <c r="AI82" s="34"/>
      <c r="AJ82" s="33">
        <f t="shared" si="33"/>
        <v>0</v>
      </c>
      <c r="AK82" s="34"/>
      <c r="AL82" s="34"/>
      <c r="AM82" s="33">
        <f t="shared" si="34"/>
        <v>0</v>
      </c>
      <c r="AN82" s="34"/>
      <c r="AO82" s="34"/>
      <c r="AP82" s="33">
        <f t="shared" si="35"/>
        <v>0</v>
      </c>
      <c r="AQ82" s="34"/>
      <c r="AR82" s="34"/>
      <c r="AS82" s="33">
        <f t="shared" si="36"/>
        <v>0</v>
      </c>
      <c r="AT82" s="34"/>
      <c r="AU82" s="34"/>
      <c r="AV82" s="33">
        <f t="shared" si="37"/>
        <v>0</v>
      </c>
      <c r="AW82" s="33">
        <f t="shared" si="38"/>
        <v>0</v>
      </c>
      <c r="AX82" s="33">
        <f t="shared" si="38"/>
        <v>0</v>
      </c>
      <c r="AY82" s="35"/>
      <c r="AZ82" s="35"/>
      <c r="BA82" s="35"/>
      <c r="BB82" s="35"/>
      <c r="BC82" s="35"/>
      <c r="BD82" s="35"/>
      <c r="BE82" s="34"/>
      <c r="BF82" s="34"/>
      <c r="BG82" s="33">
        <f t="shared" si="39"/>
        <v>0</v>
      </c>
      <c r="BH82" s="34"/>
      <c r="BI82" s="34"/>
      <c r="BJ82" s="33">
        <f t="shared" si="40"/>
        <v>0</v>
      </c>
      <c r="BK82" s="34"/>
      <c r="BL82" s="34"/>
      <c r="BM82" s="33">
        <f t="shared" si="41"/>
        <v>0</v>
      </c>
      <c r="BN82" s="34"/>
      <c r="BO82" s="34"/>
      <c r="BP82" s="34"/>
      <c r="BQ82" s="34"/>
      <c r="BR82" s="34"/>
      <c r="BS82" s="34"/>
      <c r="BT82" s="34"/>
      <c r="BU82" s="33">
        <f t="shared" si="42"/>
        <v>0</v>
      </c>
      <c r="BV82" s="34"/>
      <c r="BW82" s="34"/>
      <c r="BX82" s="33">
        <f t="shared" si="43"/>
        <v>0</v>
      </c>
      <c r="BY82" s="34"/>
      <c r="BZ82" s="34"/>
      <c r="CA82" s="33">
        <f t="shared" si="44"/>
        <v>0</v>
      </c>
      <c r="CB82" s="34"/>
      <c r="CC82" s="34"/>
      <c r="CD82" s="7">
        <f t="shared" si="45"/>
        <v>200</v>
      </c>
      <c r="CE82" s="8">
        <f t="shared" si="46"/>
        <v>0</v>
      </c>
      <c r="CF82" s="9">
        <f t="shared" si="47"/>
        <v>200</v>
      </c>
    </row>
    <row r="83" spans="1:84" ht="47.25" x14ac:dyDescent="0.2">
      <c r="A83" s="6" t="s">
        <v>142</v>
      </c>
      <c r="B83" s="33">
        <f t="shared" si="25"/>
        <v>0</v>
      </c>
      <c r="C83" s="34"/>
      <c r="D83" s="34"/>
      <c r="E83" s="34"/>
      <c r="F83" s="34"/>
      <c r="G83" s="33">
        <f t="shared" si="24"/>
        <v>0</v>
      </c>
      <c r="H83" s="34"/>
      <c r="I83" s="34"/>
      <c r="J83" s="34"/>
      <c r="K83" s="34"/>
      <c r="L83" s="33">
        <f t="shared" si="26"/>
        <v>528</v>
      </c>
      <c r="M83" s="34"/>
      <c r="N83" s="34"/>
      <c r="O83" s="34"/>
      <c r="P83" s="34">
        <v>528</v>
      </c>
      <c r="Q83" s="33">
        <f t="shared" si="27"/>
        <v>0</v>
      </c>
      <c r="R83" s="34"/>
      <c r="S83" s="34"/>
      <c r="T83" s="33">
        <f t="shared" si="28"/>
        <v>0</v>
      </c>
      <c r="U83" s="34"/>
      <c r="V83" s="34"/>
      <c r="W83" s="33">
        <f t="shared" si="29"/>
        <v>0</v>
      </c>
      <c r="X83" s="34"/>
      <c r="Y83" s="34"/>
      <c r="Z83" s="33">
        <f t="shared" si="30"/>
        <v>105</v>
      </c>
      <c r="AA83" s="34">
        <v>105</v>
      </c>
      <c r="AB83" s="34"/>
      <c r="AC83" s="33">
        <f t="shared" si="31"/>
        <v>0</v>
      </c>
      <c r="AD83" s="34"/>
      <c r="AE83" s="34"/>
      <c r="AF83" s="34"/>
      <c r="AG83" s="33">
        <f t="shared" si="32"/>
        <v>0</v>
      </c>
      <c r="AH83" s="34"/>
      <c r="AI83" s="34"/>
      <c r="AJ83" s="33">
        <f t="shared" si="33"/>
        <v>0</v>
      </c>
      <c r="AK83" s="34"/>
      <c r="AL83" s="34"/>
      <c r="AM83" s="33">
        <f t="shared" si="34"/>
        <v>0</v>
      </c>
      <c r="AN83" s="34"/>
      <c r="AO83" s="34"/>
      <c r="AP83" s="33">
        <f t="shared" si="35"/>
        <v>160</v>
      </c>
      <c r="AQ83" s="34">
        <v>160</v>
      </c>
      <c r="AR83" s="34"/>
      <c r="AS83" s="33">
        <f t="shared" si="36"/>
        <v>0</v>
      </c>
      <c r="AT83" s="34"/>
      <c r="AU83" s="34"/>
      <c r="AV83" s="33">
        <f t="shared" si="37"/>
        <v>0</v>
      </c>
      <c r="AW83" s="33">
        <f t="shared" si="38"/>
        <v>0</v>
      </c>
      <c r="AX83" s="33">
        <f t="shared" si="38"/>
        <v>0</v>
      </c>
      <c r="AY83" s="35"/>
      <c r="AZ83" s="35"/>
      <c r="BA83" s="35"/>
      <c r="BB83" s="35"/>
      <c r="BC83" s="35"/>
      <c r="BD83" s="35"/>
      <c r="BE83" s="34"/>
      <c r="BF83" s="34"/>
      <c r="BG83" s="33">
        <f t="shared" si="39"/>
        <v>0</v>
      </c>
      <c r="BH83" s="34"/>
      <c r="BI83" s="34"/>
      <c r="BJ83" s="33">
        <f t="shared" si="40"/>
        <v>0</v>
      </c>
      <c r="BK83" s="34"/>
      <c r="BL83" s="34"/>
      <c r="BM83" s="33">
        <f t="shared" si="41"/>
        <v>0</v>
      </c>
      <c r="BN83" s="34"/>
      <c r="BO83" s="34"/>
      <c r="BP83" s="34"/>
      <c r="BQ83" s="34"/>
      <c r="BR83" s="34"/>
      <c r="BS83" s="34"/>
      <c r="BT83" s="34"/>
      <c r="BU83" s="33">
        <f t="shared" si="42"/>
        <v>0</v>
      </c>
      <c r="BV83" s="34"/>
      <c r="BW83" s="34"/>
      <c r="BX83" s="33">
        <f t="shared" si="43"/>
        <v>0</v>
      </c>
      <c r="BY83" s="34"/>
      <c r="BZ83" s="34"/>
      <c r="CA83" s="33">
        <f t="shared" si="44"/>
        <v>0</v>
      </c>
      <c r="CB83" s="34"/>
      <c r="CC83" s="34"/>
      <c r="CD83" s="7">
        <f t="shared" si="45"/>
        <v>793</v>
      </c>
      <c r="CE83" s="8">
        <f t="shared" si="46"/>
        <v>793</v>
      </c>
      <c r="CF83" s="9">
        <f t="shared" si="47"/>
        <v>0</v>
      </c>
    </row>
    <row r="84" spans="1:84" ht="45.75" customHeight="1" x14ac:dyDescent="0.2">
      <c r="A84" s="6" t="s">
        <v>143</v>
      </c>
      <c r="B84" s="33">
        <f t="shared" si="25"/>
        <v>0</v>
      </c>
      <c r="C84" s="34"/>
      <c r="D84" s="34"/>
      <c r="E84" s="34"/>
      <c r="F84" s="34"/>
      <c r="G84" s="33">
        <f t="shared" si="24"/>
        <v>0</v>
      </c>
      <c r="H84" s="34"/>
      <c r="I84" s="34"/>
      <c r="J84" s="34"/>
      <c r="K84" s="34"/>
      <c r="L84" s="33">
        <f t="shared" si="26"/>
        <v>1200</v>
      </c>
      <c r="M84" s="34"/>
      <c r="N84" s="34"/>
      <c r="O84" s="34"/>
      <c r="P84" s="34">
        <v>1200</v>
      </c>
      <c r="Q84" s="33">
        <f t="shared" si="27"/>
        <v>0</v>
      </c>
      <c r="R84" s="34"/>
      <c r="S84" s="34"/>
      <c r="T84" s="33">
        <f t="shared" si="28"/>
        <v>0</v>
      </c>
      <c r="U84" s="34"/>
      <c r="V84" s="34"/>
      <c r="W84" s="33">
        <f t="shared" si="29"/>
        <v>0</v>
      </c>
      <c r="X84" s="34"/>
      <c r="Y84" s="34"/>
      <c r="Z84" s="33">
        <f t="shared" si="30"/>
        <v>174</v>
      </c>
      <c r="AA84" s="34">
        <v>174</v>
      </c>
      <c r="AB84" s="34"/>
      <c r="AC84" s="33">
        <f t="shared" si="31"/>
        <v>0</v>
      </c>
      <c r="AD84" s="34"/>
      <c r="AE84" s="34"/>
      <c r="AF84" s="34"/>
      <c r="AG84" s="33">
        <f t="shared" si="32"/>
        <v>0</v>
      </c>
      <c r="AH84" s="34"/>
      <c r="AI84" s="34"/>
      <c r="AJ84" s="33">
        <f t="shared" si="33"/>
        <v>0</v>
      </c>
      <c r="AK84" s="34"/>
      <c r="AL84" s="34"/>
      <c r="AM84" s="33">
        <f t="shared" si="34"/>
        <v>0</v>
      </c>
      <c r="AN84" s="34"/>
      <c r="AO84" s="34"/>
      <c r="AP84" s="33">
        <f t="shared" si="35"/>
        <v>209</v>
      </c>
      <c r="AQ84" s="34">
        <v>209</v>
      </c>
      <c r="AR84" s="34"/>
      <c r="AS84" s="33">
        <f t="shared" si="36"/>
        <v>0</v>
      </c>
      <c r="AT84" s="34"/>
      <c r="AU84" s="34"/>
      <c r="AV84" s="33">
        <f t="shared" si="37"/>
        <v>0</v>
      </c>
      <c r="AW84" s="33">
        <f t="shared" si="38"/>
        <v>0</v>
      </c>
      <c r="AX84" s="33">
        <f t="shared" si="38"/>
        <v>0</v>
      </c>
      <c r="AY84" s="35"/>
      <c r="AZ84" s="35"/>
      <c r="BA84" s="35"/>
      <c r="BB84" s="35"/>
      <c r="BC84" s="35"/>
      <c r="BD84" s="35"/>
      <c r="BE84" s="34"/>
      <c r="BF84" s="34"/>
      <c r="BG84" s="33">
        <f t="shared" si="39"/>
        <v>0</v>
      </c>
      <c r="BH84" s="34"/>
      <c r="BI84" s="34"/>
      <c r="BJ84" s="33">
        <f t="shared" si="40"/>
        <v>0</v>
      </c>
      <c r="BK84" s="34"/>
      <c r="BL84" s="34"/>
      <c r="BM84" s="33">
        <f t="shared" si="41"/>
        <v>181</v>
      </c>
      <c r="BN84" s="34">
        <v>119</v>
      </c>
      <c r="BO84" s="34"/>
      <c r="BP84" s="34">
        <v>62</v>
      </c>
      <c r="BQ84" s="34"/>
      <c r="BR84" s="34"/>
      <c r="BS84" s="34"/>
      <c r="BT84" s="34"/>
      <c r="BU84" s="33">
        <f t="shared" si="42"/>
        <v>0</v>
      </c>
      <c r="BV84" s="34"/>
      <c r="BW84" s="34"/>
      <c r="BX84" s="33">
        <f t="shared" si="43"/>
        <v>0</v>
      </c>
      <c r="BY84" s="34"/>
      <c r="BZ84" s="34"/>
      <c r="CA84" s="33">
        <f t="shared" si="44"/>
        <v>0</v>
      </c>
      <c r="CB84" s="34"/>
      <c r="CC84" s="34"/>
      <c r="CD84" s="7">
        <f t="shared" si="45"/>
        <v>1764</v>
      </c>
      <c r="CE84" s="8">
        <f t="shared" si="46"/>
        <v>1764</v>
      </c>
      <c r="CF84" s="9">
        <f t="shared" si="47"/>
        <v>0</v>
      </c>
    </row>
    <row r="85" spans="1:84" ht="94.5" x14ac:dyDescent="0.2">
      <c r="A85" s="6" t="s">
        <v>144</v>
      </c>
      <c r="B85" s="33">
        <f t="shared" si="25"/>
        <v>0</v>
      </c>
      <c r="C85" s="40"/>
      <c r="D85" s="40"/>
      <c r="E85" s="40"/>
      <c r="F85" s="40"/>
      <c r="G85" s="33">
        <f t="shared" si="24"/>
        <v>0</v>
      </c>
      <c r="H85" s="40"/>
      <c r="I85" s="40"/>
      <c r="J85" s="40"/>
      <c r="K85" s="40"/>
      <c r="L85" s="33">
        <f t="shared" si="26"/>
        <v>0</v>
      </c>
      <c r="M85" s="40"/>
      <c r="N85" s="40"/>
      <c r="O85" s="40"/>
      <c r="P85" s="40"/>
      <c r="Q85" s="33">
        <f t="shared" si="27"/>
        <v>0</v>
      </c>
      <c r="R85" s="40"/>
      <c r="S85" s="40"/>
      <c r="T85" s="33">
        <f t="shared" si="28"/>
        <v>0</v>
      </c>
      <c r="U85" s="40"/>
      <c r="V85" s="40"/>
      <c r="W85" s="33">
        <f t="shared" si="29"/>
        <v>0</v>
      </c>
      <c r="X85" s="40"/>
      <c r="Y85" s="40"/>
      <c r="Z85" s="33">
        <f t="shared" si="30"/>
        <v>0</v>
      </c>
      <c r="AA85" s="40"/>
      <c r="AB85" s="40"/>
      <c r="AC85" s="33">
        <f t="shared" si="31"/>
        <v>0</v>
      </c>
      <c r="AD85" s="40"/>
      <c r="AE85" s="40"/>
      <c r="AF85" s="40"/>
      <c r="AG85" s="33">
        <f t="shared" si="32"/>
        <v>0</v>
      </c>
      <c r="AH85" s="40"/>
      <c r="AI85" s="40"/>
      <c r="AJ85" s="33">
        <f t="shared" si="33"/>
        <v>0</v>
      </c>
      <c r="AK85" s="40"/>
      <c r="AL85" s="40"/>
      <c r="AM85" s="33">
        <f t="shared" si="34"/>
        <v>0</v>
      </c>
      <c r="AN85" s="40"/>
      <c r="AO85" s="40"/>
      <c r="AP85" s="33">
        <f t="shared" si="35"/>
        <v>0</v>
      </c>
      <c r="AQ85" s="40"/>
      <c r="AR85" s="40"/>
      <c r="AS85" s="33">
        <f t="shared" si="36"/>
        <v>0</v>
      </c>
      <c r="AT85" s="40"/>
      <c r="AU85" s="40"/>
      <c r="AV85" s="33">
        <f t="shared" si="37"/>
        <v>0</v>
      </c>
      <c r="AW85" s="33">
        <f t="shared" si="38"/>
        <v>0</v>
      </c>
      <c r="AX85" s="33">
        <f t="shared" si="38"/>
        <v>0</v>
      </c>
      <c r="AY85" s="40"/>
      <c r="AZ85" s="40"/>
      <c r="BA85" s="40"/>
      <c r="BB85" s="40"/>
      <c r="BC85" s="40"/>
      <c r="BD85" s="40"/>
      <c r="BE85" s="40"/>
      <c r="BF85" s="40"/>
      <c r="BG85" s="33">
        <f t="shared" si="39"/>
        <v>0</v>
      </c>
      <c r="BH85" s="40"/>
      <c r="BI85" s="40"/>
      <c r="BJ85" s="33">
        <f t="shared" si="40"/>
        <v>0</v>
      </c>
      <c r="BK85" s="40"/>
      <c r="BL85" s="40"/>
      <c r="BM85" s="33">
        <f t="shared" si="41"/>
        <v>0</v>
      </c>
      <c r="BN85" s="40"/>
      <c r="BO85" s="40"/>
      <c r="BP85" s="40"/>
      <c r="BQ85" s="40"/>
      <c r="BR85" s="40"/>
      <c r="BS85" s="40"/>
      <c r="BT85" s="40"/>
      <c r="BU85" s="33">
        <f t="shared" si="42"/>
        <v>0</v>
      </c>
      <c r="BV85" s="40"/>
      <c r="BW85" s="40"/>
      <c r="BX85" s="33">
        <f t="shared" si="43"/>
        <v>0</v>
      </c>
      <c r="BY85" s="40"/>
      <c r="BZ85" s="40"/>
      <c r="CA85" s="33">
        <f t="shared" si="44"/>
        <v>0</v>
      </c>
      <c r="CB85" s="40"/>
      <c r="CC85" s="40"/>
      <c r="CD85" s="7">
        <v>0</v>
      </c>
      <c r="CE85" s="8">
        <f t="shared" si="46"/>
        <v>0</v>
      </c>
      <c r="CF85" s="9">
        <f t="shared" si="47"/>
        <v>0</v>
      </c>
    </row>
    <row r="86" spans="1:84" ht="31.5" x14ac:dyDescent="0.2">
      <c r="A86" s="6" t="s">
        <v>145</v>
      </c>
      <c r="B86" s="33">
        <f t="shared" si="25"/>
        <v>0</v>
      </c>
      <c r="C86" s="34">
        <v>0</v>
      </c>
      <c r="D86" s="34">
        <v>0</v>
      </c>
      <c r="E86" s="34">
        <v>0</v>
      </c>
      <c r="F86" s="34">
        <v>0</v>
      </c>
      <c r="G86" s="33">
        <f t="shared" si="24"/>
        <v>0</v>
      </c>
      <c r="H86" s="34">
        <v>0</v>
      </c>
      <c r="I86" s="34">
        <v>0</v>
      </c>
      <c r="J86" s="34">
        <v>0</v>
      </c>
      <c r="K86" s="34">
        <v>0</v>
      </c>
      <c r="L86" s="33">
        <f t="shared" si="26"/>
        <v>511</v>
      </c>
      <c r="M86" s="34">
        <v>0</v>
      </c>
      <c r="N86" s="34">
        <v>0</v>
      </c>
      <c r="O86" s="34">
        <v>0</v>
      </c>
      <c r="P86" s="34">
        <v>511</v>
      </c>
      <c r="Q86" s="33">
        <f t="shared" si="27"/>
        <v>0</v>
      </c>
      <c r="R86" s="34">
        <v>0</v>
      </c>
      <c r="S86" s="34">
        <v>0</v>
      </c>
      <c r="T86" s="33">
        <f t="shared" si="28"/>
        <v>0</v>
      </c>
      <c r="U86" s="34">
        <v>0</v>
      </c>
      <c r="V86" s="34">
        <v>0</v>
      </c>
      <c r="W86" s="33">
        <f t="shared" si="29"/>
        <v>0</v>
      </c>
      <c r="X86" s="34">
        <v>0</v>
      </c>
      <c r="Y86" s="34">
        <v>0</v>
      </c>
      <c r="Z86" s="33">
        <f t="shared" si="30"/>
        <v>320</v>
      </c>
      <c r="AA86" s="34">
        <v>320</v>
      </c>
      <c r="AB86" s="34">
        <v>0</v>
      </c>
      <c r="AC86" s="33">
        <f t="shared" si="31"/>
        <v>0</v>
      </c>
      <c r="AD86" s="34">
        <v>0</v>
      </c>
      <c r="AE86" s="34"/>
      <c r="AF86" s="34">
        <v>0</v>
      </c>
      <c r="AG86" s="33">
        <f t="shared" si="32"/>
        <v>0</v>
      </c>
      <c r="AH86" s="34">
        <v>0</v>
      </c>
      <c r="AI86" s="34">
        <v>0</v>
      </c>
      <c r="AJ86" s="33">
        <f t="shared" si="33"/>
        <v>0</v>
      </c>
      <c r="AK86" s="34">
        <v>0</v>
      </c>
      <c r="AL86" s="34">
        <v>0</v>
      </c>
      <c r="AM86" s="33">
        <f t="shared" si="34"/>
        <v>0</v>
      </c>
      <c r="AN86" s="34">
        <v>0</v>
      </c>
      <c r="AO86" s="34">
        <v>0</v>
      </c>
      <c r="AP86" s="33">
        <f t="shared" si="35"/>
        <v>140</v>
      </c>
      <c r="AQ86" s="34">
        <v>140</v>
      </c>
      <c r="AR86" s="34">
        <v>0</v>
      </c>
      <c r="AS86" s="33">
        <f t="shared" si="36"/>
        <v>0</v>
      </c>
      <c r="AT86" s="34">
        <v>0</v>
      </c>
      <c r="AU86" s="34">
        <v>0</v>
      </c>
      <c r="AV86" s="33">
        <f t="shared" si="37"/>
        <v>0</v>
      </c>
      <c r="AW86" s="33">
        <f t="shared" si="38"/>
        <v>0</v>
      </c>
      <c r="AX86" s="33">
        <f t="shared" si="38"/>
        <v>0</v>
      </c>
      <c r="AY86" s="35"/>
      <c r="AZ86" s="35"/>
      <c r="BA86" s="35"/>
      <c r="BB86" s="35"/>
      <c r="BC86" s="35"/>
      <c r="BD86" s="35"/>
      <c r="BE86" s="34"/>
      <c r="BF86" s="34">
        <v>0</v>
      </c>
      <c r="BG86" s="33">
        <f t="shared" si="39"/>
        <v>0</v>
      </c>
      <c r="BH86" s="34">
        <v>0</v>
      </c>
      <c r="BI86" s="34">
        <v>0</v>
      </c>
      <c r="BJ86" s="33">
        <f t="shared" si="40"/>
        <v>0</v>
      </c>
      <c r="BK86" s="34">
        <v>0</v>
      </c>
      <c r="BL86" s="34">
        <v>0</v>
      </c>
      <c r="BM86" s="33">
        <f t="shared" si="41"/>
        <v>60</v>
      </c>
      <c r="BN86" s="34">
        <v>0</v>
      </c>
      <c r="BO86" s="34">
        <v>0</v>
      </c>
      <c r="BP86" s="34">
        <v>60</v>
      </c>
      <c r="BQ86" s="34">
        <v>0</v>
      </c>
      <c r="BR86" s="34">
        <v>0</v>
      </c>
      <c r="BS86" s="34">
        <v>0</v>
      </c>
      <c r="BT86" s="34">
        <v>0</v>
      </c>
      <c r="BU86" s="33">
        <f t="shared" si="42"/>
        <v>60</v>
      </c>
      <c r="BV86" s="34">
        <v>60</v>
      </c>
      <c r="BW86" s="34">
        <v>0</v>
      </c>
      <c r="BX86" s="33">
        <f t="shared" si="43"/>
        <v>0</v>
      </c>
      <c r="BY86" s="34">
        <v>0</v>
      </c>
      <c r="BZ86" s="34">
        <v>0</v>
      </c>
      <c r="CA86" s="33">
        <f t="shared" si="44"/>
        <v>0</v>
      </c>
      <c r="CB86" s="34">
        <v>0</v>
      </c>
      <c r="CC86" s="34">
        <v>0</v>
      </c>
      <c r="CD86" s="7">
        <f t="shared" si="45"/>
        <v>1091</v>
      </c>
      <c r="CE86" s="8">
        <f t="shared" si="46"/>
        <v>1091</v>
      </c>
      <c r="CF86" s="9">
        <f t="shared" si="47"/>
        <v>0</v>
      </c>
    </row>
    <row r="87" spans="1:84" ht="31.5" x14ac:dyDescent="0.2">
      <c r="A87" s="6" t="s">
        <v>146</v>
      </c>
      <c r="B87" s="33">
        <f t="shared" si="25"/>
        <v>0</v>
      </c>
      <c r="C87" s="34"/>
      <c r="D87" s="34"/>
      <c r="E87" s="34"/>
      <c r="F87" s="34"/>
      <c r="G87" s="33">
        <f t="shared" si="24"/>
        <v>0</v>
      </c>
      <c r="H87" s="34"/>
      <c r="I87" s="34"/>
      <c r="J87" s="34"/>
      <c r="K87" s="34"/>
      <c r="L87" s="33">
        <f t="shared" si="26"/>
        <v>0</v>
      </c>
      <c r="M87" s="34"/>
      <c r="N87" s="34"/>
      <c r="O87" s="34"/>
      <c r="P87" s="34"/>
      <c r="Q87" s="33">
        <f t="shared" si="27"/>
        <v>0</v>
      </c>
      <c r="R87" s="34"/>
      <c r="S87" s="34"/>
      <c r="T87" s="33">
        <f t="shared" si="28"/>
        <v>0</v>
      </c>
      <c r="U87" s="34"/>
      <c r="V87" s="34"/>
      <c r="W87" s="33">
        <f t="shared" si="29"/>
        <v>0</v>
      </c>
      <c r="X87" s="34"/>
      <c r="Y87" s="34"/>
      <c r="Z87" s="33">
        <f t="shared" si="30"/>
        <v>0</v>
      </c>
      <c r="AA87" s="34"/>
      <c r="AB87" s="34"/>
      <c r="AC87" s="33">
        <f t="shared" si="31"/>
        <v>0</v>
      </c>
      <c r="AD87" s="34"/>
      <c r="AE87" s="34"/>
      <c r="AF87" s="34"/>
      <c r="AG87" s="33">
        <f t="shared" si="32"/>
        <v>0</v>
      </c>
      <c r="AH87" s="34"/>
      <c r="AI87" s="34"/>
      <c r="AJ87" s="33">
        <f t="shared" si="33"/>
        <v>0</v>
      </c>
      <c r="AK87" s="34"/>
      <c r="AL87" s="34"/>
      <c r="AM87" s="33">
        <f t="shared" si="34"/>
        <v>0</v>
      </c>
      <c r="AN87" s="34"/>
      <c r="AO87" s="34"/>
      <c r="AP87" s="33">
        <f t="shared" si="35"/>
        <v>0</v>
      </c>
      <c r="AQ87" s="34"/>
      <c r="AR87" s="34"/>
      <c r="AS87" s="33">
        <f t="shared" si="36"/>
        <v>0</v>
      </c>
      <c r="AT87" s="34"/>
      <c r="AU87" s="34"/>
      <c r="AV87" s="33">
        <f t="shared" si="37"/>
        <v>0</v>
      </c>
      <c r="AW87" s="33">
        <f t="shared" si="38"/>
        <v>0</v>
      </c>
      <c r="AX87" s="33">
        <f t="shared" si="38"/>
        <v>0</v>
      </c>
      <c r="AY87" s="35"/>
      <c r="AZ87" s="35"/>
      <c r="BA87" s="35"/>
      <c r="BB87" s="35"/>
      <c r="BC87" s="35"/>
      <c r="BD87" s="35"/>
      <c r="BE87" s="34"/>
      <c r="BF87" s="34"/>
      <c r="BG87" s="33">
        <f t="shared" si="39"/>
        <v>0</v>
      </c>
      <c r="BH87" s="34"/>
      <c r="BI87" s="34"/>
      <c r="BJ87" s="33">
        <f t="shared" si="40"/>
        <v>0</v>
      </c>
      <c r="BK87" s="34"/>
      <c r="BL87" s="34"/>
      <c r="BM87" s="33">
        <f t="shared" si="41"/>
        <v>0</v>
      </c>
      <c r="BN87" s="34"/>
      <c r="BO87" s="34"/>
      <c r="BP87" s="34"/>
      <c r="BQ87" s="34"/>
      <c r="BR87" s="34">
        <f>310-72</f>
        <v>238</v>
      </c>
      <c r="BS87" s="34"/>
      <c r="BT87" s="34"/>
      <c r="BU87" s="33">
        <f t="shared" si="42"/>
        <v>0</v>
      </c>
      <c r="BV87" s="34"/>
      <c r="BW87" s="34"/>
      <c r="BX87" s="33">
        <f t="shared" si="43"/>
        <v>0</v>
      </c>
      <c r="BY87" s="34"/>
      <c r="BZ87" s="34"/>
      <c r="CA87" s="33">
        <f t="shared" si="44"/>
        <v>0</v>
      </c>
      <c r="CB87" s="34"/>
      <c r="CC87" s="34"/>
      <c r="CD87" s="7">
        <f t="shared" si="45"/>
        <v>238</v>
      </c>
      <c r="CE87" s="8">
        <f t="shared" si="46"/>
        <v>238</v>
      </c>
      <c r="CF87" s="9">
        <f t="shared" si="47"/>
        <v>0</v>
      </c>
    </row>
    <row r="88" spans="1:84" ht="31.5" x14ac:dyDescent="0.2">
      <c r="A88" s="6" t="s">
        <v>147</v>
      </c>
      <c r="B88" s="33">
        <f t="shared" si="25"/>
        <v>0</v>
      </c>
      <c r="C88" s="34"/>
      <c r="D88" s="34"/>
      <c r="E88" s="34"/>
      <c r="F88" s="34"/>
      <c r="G88" s="33">
        <f t="shared" si="24"/>
        <v>0</v>
      </c>
      <c r="H88" s="34"/>
      <c r="I88" s="34"/>
      <c r="J88" s="34"/>
      <c r="K88" s="34"/>
      <c r="L88" s="33">
        <f t="shared" si="26"/>
        <v>6670</v>
      </c>
      <c r="M88" s="34"/>
      <c r="N88" s="34">
        <v>6670</v>
      </c>
      <c r="O88" s="34"/>
      <c r="P88" s="34"/>
      <c r="Q88" s="33">
        <f t="shared" si="27"/>
        <v>0</v>
      </c>
      <c r="R88" s="34"/>
      <c r="S88" s="34"/>
      <c r="T88" s="33">
        <f t="shared" si="28"/>
        <v>0</v>
      </c>
      <c r="U88" s="34"/>
      <c r="V88" s="34"/>
      <c r="W88" s="33">
        <f t="shared" si="29"/>
        <v>0</v>
      </c>
      <c r="X88" s="34"/>
      <c r="Y88" s="34"/>
      <c r="Z88" s="33">
        <f t="shared" si="30"/>
        <v>0</v>
      </c>
      <c r="AA88" s="34"/>
      <c r="AB88" s="34"/>
      <c r="AC88" s="33">
        <f t="shared" si="31"/>
        <v>0</v>
      </c>
      <c r="AD88" s="34"/>
      <c r="AE88" s="34"/>
      <c r="AF88" s="34"/>
      <c r="AG88" s="33">
        <f t="shared" si="32"/>
        <v>0</v>
      </c>
      <c r="AH88" s="34"/>
      <c r="AI88" s="34"/>
      <c r="AJ88" s="33">
        <f t="shared" si="33"/>
        <v>0</v>
      </c>
      <c r="AK88" s="34"/>
      <c r="AL88" s="34"/>
      <c r="AM88" s="33">
        <f t="shared" si="34"/>
        <v>0</v>
      </c>
      <c r="AN88" s="34"/>
      <c r="AO88" s="34"/>
      <c r="AP88" s="33">
        <f t="shared" si="35"/>
        <v>0</v>
      </c>
      <c r="AQ88" s="34"/>
      <c r="AR88" s="34"/>
      <c r="AS88" s="33">
        <f t="shared" si="36"/>
        <v>0</v>
      </c>
      <c r="AT88" s="34"/>
      <c r="AU88" s="34"/>
      <c r="AV88" s="33">
        <f t="shared" si="37"/>
        <v>0</v>
      </c>
      <c r="AW88" s="33">
        <f t="shared" si="38"/>
        <v>0</v>
      </c>
      <c r="AX88" s="33">
        <f t="shared" si="38"/>
        <v>0</v>
      </c>
      <c r="AY88" s="35"/>
      <c r="AZ88" s="35"/>
      <c r="BA88" s="35"/>
      <c r="BB88" s="35"/>
      <c r="BC88" s="35"/>
      <c r="BD88" s="35"/>
      <c r="BE88" s="34"/>
      <c r="BF88" s="34"/>
      <c r="BG88" s="33">
        <f t="shared" si="39"/>
        <v>0</v>
      </c>
      <c r="BH88" s="34"/>
      <c r="BI88" s="34"/>
      <c r="BJ88" s="33">
        <f t="shared" si="40"/>
        <v>0</v>
      </c>
      <c r="BK88" s="34"/>
      <c r="BL88" s="34"/>
      <c r="BM88" s="33">
        <f t="shared" si="41"/>
        <v>0</v>
      </c>
      <c r="BN88" s="34"/>
      <c r="BO88" s="34"/>
      <c r="BP88" s="34"/>
      <c r="BQ88" s="34"/>
      <c r="BR88" s="34"/>
      <c r="BS88" s="34"/>
      <c r="BT88" s="34"/>
      <c r="BU88" s="33">
        <f t="shared" si="42"/>
        <v>0</v>
      </c>
      <c r="BV88" s="34"/>
      <c r="BW88" s="34"/>
      <c r="BX88" s="33">
        <f t="shared" si="43"/>
        <v>0</v>
      </c>
      <c r="BY88" s="34"/>
      <c r="BZ88" s="34"/>
      <c r="CA88" s="33">
        <f t="shared" si="44"/>
        <v>0</v>
      </c>
      <c r="CB88" s="34"/>
      <c r="CC88" s="34"/>
      <c r="CD88" s="7">
        <f t="shared" si="45"/>
        <v>6670</v>
      </c>
      <c r="CE88" s="8">
        <f t="shared" si="46"/>
        <v>6670</v>
      </c>
      <c r="CF88" s="9">
        <f t="shared" si="47"/>
        <v>0</v>
      </c>
    </row>
    <row r="89" spans="1:84" ht="31.5" x14ac:dyDescent="0.2">
      <c r="A89" s="6" t="s">
        <v>148</v>
      </c>
      <c r="B89" s="33">
        <f t="shared" si="25"/>
        <v>0</v>
      </c>
      <c r="C89" s="34"/>
      <c r="D89" s="34"/>
      <c r="E89" s="34"/>
      <c r="F89" s="34"/>
      <c r="G89" s="33">
        <f t="shared" si="24"/>
        <v>0</v>
      </c>
      <c r="H89" s="34"/>
      <c r="I89" s="34"/>
      <c r="J89" s="34"/>
      <c r="K89" s="34"/>
      <c r="L89" s="33">
        <f t="shared" si="26"/>
        <v>853</v>
      </c>
      <c r="M89" s="34"/>
      <c r="N89" s="34">
        <v>843</v>
      </c>
      <c r="O89" s="34"/>
      <c r="P89" s="34">
        <v>10</v>
      </c>
      <c r="Q89" s="33">
        <f t="shared" si="27"/>
        <v>0</v>
      </c>
      <c r="R89" s="34"/>
      <c r="S89" s="34"/>
      <c r="T89" s="33">
        <f t="shared" si="28"/>
        <v>0</v>
      </c>
      <c r="U89" s="34"/>
      <c r="V89" s="34"/>
      <c r="W89" s="33">
        <f t="shared" si="29"/>
        <v>0</v>
      </c>
      <c r="X89" s="34"/>
      <c r="Y89" s="34"/>
      <c r="Z89" s="33">
        <f t="shared" si="30"/>
        <v>10</v>
      </c>
      <c r="AA89" s="34">
        <v>10</v>
      </c>
      <c r="AB89" s="34"/>
      <c r="AC89" s="33">
        <f t="shared" si="31"/>
        <v>0</v>
      </c>
      <c r="AD89" s="34"/>
      <c r="AE89" s="34"/>
      <c r="AF89" s="34"/>
      <c r="AG89" s="33">
        <f t="shared" si="32"/>
        <v>0</v>
      </c>
      <c r="AH89" s="34"/>
      <c r="AI89" s="34"/>
      <c r="AJ89" s="33">
        <f t="shared" si="33"/>
        <v>0</v>
      </c>
      <c r="AK89" s="34"/>
      <c r="AL89" s="34"/>
      <c r="AM89" s="33">
        <f t="shared" si="34"/>
        <v>0</v>
      </c>
      <c r="AN89" s="34"/>
      <c r="AO89" s="34"/>
      <c r="AP89" s="33">
        <f t="shared" si="35"/>
        <v>0</v>
      </c>
      <c r="AQ89" s="34"/>
      <c r="AR89" s="34"/>
      <c r="AS89" s="33">
        <f t="shared" si="36"/>
        <v>0</v>
      </c>
      <c r="AT89" s="34"/>
      <c r="AU89" s="34"/>
      <c r="AV89" s="33">
        <f t="shared" si="37"/>
        <v>0</v>
      </c>
      <c r="AW89" s="33">
        <f t="shared" si="38"/>
        <v>0</v>
      </c>
      <c r="AX89" s="33">
        <f t="shared" si="38"/>
        <v>0</v>
      </c>
      <c r="AY89" s="35"/>
      <c r="AZ89" s="35"/>
      <c r="BA89" s="35"/>
      <c r="BB89" s="35"/>
      <c r="BC89" s="35"/>
      <c r="BD89" s="35"/>
      <c r="BE89" s="34"/>
      <c r="BF89" s="34"/>
      <c r="BG89" s="33">
        <f t="shared" si="39"/>
        <v>0</v>
      </c>
      <c r="BH89" s="34"/>
      <c r="BI89" s="34"/>
      <c r="BJ89" s="33">
        <f t="shared" si="40"/>
        <v>0</v>
      </c>
      <c r="BK89" s="34"/>
      <c r="BL89" s="34"/>
      <c r="BM89" s="33">
        <f t="shared" si="41"/>
        <v>0</v>
      </c>
      <c r="BN89" s="34"/>
      <c r="BO89" s="34"/>
      <c r="BP89" s="34"/>
      <c r="BQ89" s="34"/>
      <c r="BR89" s="34"/>
      <c r="BS89" s="34"/>
      <c r="BT89" s="34"/>
      <c r="BU89" s="33">
        <f t="shared" si="42"/>
        <v>0</v>
      </c>
      <c r="BV89" s="34"/>
      <c r="BW89" s="34"/>
      <c r="BX89" s="33">
        <f t="shared" si="43"/>
        <v>0</v>
      </c>
      <c r="BY89" s="34"/>
      <c r="BZ89" s="34"/>
      <c r="CA89" s="33">
        <f t="shared" si="44"/>
        <v>0</v>
      </c>
      <c r="CB89" s="34"/>
      <c r="CC89" s="34"/>
      <c r="CD89" s="7">
        <f t="shared" si="45"/>
        <v>863</v>
      </c>
      <c r="CE89" s="8">
        <f t="shared" si="46"/>
        <v>863</v>
      </c>
      <c r="CF89" s="9">
        <f t="shared" si="47"/>
        <v>0</v>
      </c>
    </row>
    <row r="90" spans="1:84" ht="31.5" x14ac:dyDescent="0.2">
      <c r="A90" s="6" t="s">
        <v>149</v>
      </c>
      <c r="B90" s="33">
        <f t="shared" si="25"/>
        <v>0</v>
      </c>
      <c r="C90" s="34"/>
      <c r="D90" s="34"/>
      <c r="E90" s="34"/>
      <c r="F90" s="34"/>
      <c r="G90" s="33">
        <f t="shared" si="24"/>
        <v>0</v>
      </c>
      <c r="H90" s="34"/>
      <c r="I90" s="34"/>
      <c r="J90" s="34"/>
      <c r="K90" s="34"/>
      <c r="L90" s="33">
        <f t="shared" si="26"/>
        <v>100</v>
      </c>
      <c r="M90" s="34"/>
      <c r="N90" s="34"/>
      <c r="O90" s="34"/>
      <c r="P90" s="34">
        <v>100</v>
      </c>
      <c r="Q90" s="33">
        <f t="shared" si="27"/>
        <v>0</v>
      </c>
      <c r="R90" s="34"/>
      <c r="S90" s="34"/>
      <c r="T90" s="33">
        <f t="shared" si="28"/>
        <v>0</v>
      </c>
      <c r="U90" s="34"/>
      <c r="V90" s="34"/>
      <c r="W90" s="33">
        <f t="shared" si="29"/>
        <v>0</v>
      </c>
      <c r="X90" s="34"/>
      <c r="Y90" s="34"/>
      <c r="Z90" s="33">
        <f t="shared" si="30"/>
        <v>98</v>
      </c>
      <c r="AA90" s="34">
        <v>98</v>
      </c>
      <c r="AB90" s="34"/>
      <c r="AC90" s="33">
        <f t="shared" si="31"/>
        <v>0</v>
      </c>
      <c r="AD90" s="34"/>
      <c r="AE90" s="34"/>
      <c r="AF90" s="34"/>
      <c r="AG90" s="33">
        <f t="shared" si="32"/>
        <v>0</v>
      </c>
      <c r="AH90" s="34"/>
      <c r="AI90" s="34"/>
      <c r="AJ90" s="33">
        <f t="shared" si="33"/>
        <v>0</v>
      </c>
      <c r="AK90" s="34"/>
      <c r="AL90" s="34"/>
      <c r="AM90" s="33">
        <f t="shared" si="34"/>
        <v>0</v>
      </c>
      <c r="AN90" s="34"/>
      <c r="AO90" s="34"/>
      <c r="AP90" s="33">
        <f t="shared" si="35"/>
        <v>0</v>
      </c>
      <c r="AQ90" s="34"/>
      <c r="AR90" s="34"/>
      <c r="AS90" s="33">
        <f t="shared" si="36"/>
        <v>0</v>
      </c>
      <c r="AT90" s="34"/>
      <c r="AU90" s="34"/>
      <c r="AV90" s="33">
        <f t="shared" si="37"/>
        <v>0</v>
      </c>
      <c r="AW90" s="33">
        <f t="shared" si="38"/>
        <v>0</v>
      </c>
      <c r="AX90" s="33">
        <f t="shared" si="38"/>
        <v>0</v>
      </c>
      <c r="AY90" s="35"/>
      <c r="AZ90" s="35"/>
      <c r="BA90" s="35"/>
      <c r="BB90" s="35"/>
      <c r="BC90" s="35"/>
      <c r="BD90" s="35"/>
      <c r="BE90" s="34"/>
      <c r="BF90" s="34"/>
      <c r="BG90" s="33">
        <f t="shared" si="39"/>
        <v>0</v>
      </c>
      <c r="BH90" s="34"/>
      <c r="BI90" s="34"/>
      <c r="BJ90" s="33">
        <f t="shared" si="40"/>
        <v>0</v>
      </c>
      <c r="BK90" s="34"/>
      <c r="BL90" s="34"/>
      <c r="BM90" s="33">
        <f t="shared" si="41"/>
        <v>20</v>
      </c>
      <c r="BN90" s="34">
        <v>20</v>
      </c>
      <c r="BO90" s="34"/>
      <c r="BP90" s="34"/>
      <c r="BQ90" s="34"/>
      <c r="BR90" s="34"/>
      <c r="BS90" s="34"/>
      <c r="BT90" s="34"/>
      <c r="BU90" s="33">
        <f t="shared" si="42"/>
        <v>0</v>
      </c>
      <c r="BV90" s="34"/>
      <c r="BW90" s="34"/>
      <c r="BX90" s="33">
        <f t="shared" si="43"/>
        <v>0</v>
      </c>
      <c r="BY90" s="34"/>
      <c r="BZ90" s="34"/>
      <c r="CA90" s="33">
        <f t="shared" si="44"/>
        <v>0</v>
      </c>
      <c r="CB90" s="34"/>
      <c r="CC90" s="34"/>
      <c r="CD90" s="7">
        <f t="shared" si="45"/>
        <v>218</v>
      </c>
      <c r="CE90" s="8">
        <f t="shared" si="46"/>
        <v>218</v>
      </c>
      <c r="CF90" s="9">
        <f t="shared" si="47"/>
        <v>0</v>
      </c>
    </row>
    <row r="91" spans="1:84" ht="31.5" x14ac:dyDescent="0.2">
      <c r="A91" s="6" t="s">
        <v>150</v>
      </c>
      <c r="B91" s="33">
        <f t="shared" si="25"/>
        <v>0</v>
      </c>
      <c r="C91" s="34"/>
      <c r="D91" s="34"/>
      <c r="E91" s="34"/>
      <c r="F91" s="34"/>
      <c r="G91" s="33">
        <f t="shared" si="24"/>
        <v>0</v>
      </c>
      <c r="H91" s="34"/>
      <c r="I91" s="34"/>
      <c r="J91" s="34"/>
      <c r="K91" s="34"/>
      <c r="L91" s="33">
        <f t="shared" si="26"/>
        <v>2551</v>
      </c>
      <c r="M91" s="34"/>
      <c r="N91" s="34">
        <v>2551</v>
      </c>
      <c r="O91" s="34"/>
      <c r="P91" s="34"/>
      <c r="Q91" s="33">
        <f t="shared" si="27"/>
        <v>0</v>
      </c>
      <c r="R91" s="34"/>
      <c r="S91" s="34"/>
      <c r="T91" s="33">
        <f t="shared" si="28"/>
        <v>0</v>
      </c>
      <c r="U91" s="34"/>
      <c r="V91" s="34"/>
      <c r="W91" s="33">
        <f t="shared" si="29"/>
        <v>0</v>
      </c>
      <c r="X91" s="34"/>
      <c r="Y91" s="34"/>
      <c r="Z91" s="33">
        <f t="shared" si="30"/>
        <v>0</v>
      </c>
      <c r="AA91" s="34"/>
      <c r="AB91" s="34"/>
      <c r="AC91" s="33">
        <f t="shared" si="31"/>
        <v>0</v>
      </c>
      <c r="AD91" s="34"/>
      <c r="AE91" s="34"/>
      <c r="AF91" s="34"/>
      <c r="AG91" s="33">
        <f t="shared" si="32"/>
        <v>0</v>
      </c>
      <c r="AH91" s="34"/>
      <c r="AI91" s="34"/>
      <c r="AJ91" s="33">
        <f t="shared" si="33"/>
        <v>0</v>
      </c>
      <c r="AK91" s="34"/>
      <c r="AL91" s="34"/>
      <c r="AM91" s="33">
        <f t="shared" si="34"/>
        <v>0</v>
      </c>
      <c r="AN91" s="34"/>
      <c r="AO91" s="34"/>
      <c r="AP91" s="33">
        <f t="shared" si="35"/>
        <v>0</v>
      </c>
      <c r="AQ91" s="34"/>
      <c r="AR91" s="34"/>
      <c r="AS91" s="33">
        <f t="shared" si="36"/>
        <v>0</v>
      </c>
      <c r="AT91" s="34"/>
      <c r="AU91" s="34"/>
      <c r="AV91" s="33">
        <f t="shared" si="37"/>
        <v>0</v>
      </c>
      <c r="AW91" s="33">
        <f t="shared" si="38"/>
        <v>0</v>
      </c>
      <c r="AX91" s="33">
        <f t="shared" si="38"/>
        <v>0</v>
      </c>
      <c r="AY91" s="35"/>
      <c r="AZ91" s="35"/>
      <c r="BA91" s="35"/>
      <c r="BB91" s="35"/>
      <c r="BC91" s="35"/>
      <c r="BD91" s="35"/>
      <c r="BE91" s="34"/>
      <c r="BF91" s="34"/>
      <c r="BG91" s="33">
        <f t="shared" si="39"/>
        <v>0</v>
      </c>
      <c r="BH91" s="34"/>
      <c r="BI91" s="34"/>
      <c r="BJ91" s="33">
        <f t="shared" si="40"/>
        <v>0</v>
      </c>
      <c r="BK91" s="34"/>
      <c r="BL91" s="34"/>
      <c r="BM91" s="33">
        <f t="shared" si="41"/>
        <v>0</v>
      </c>
      <c r="BN91" s="34"/>
      <c r="BO91" s="34"/>
      <c r="BP91" s="34"/>
      <c r="BQ91" s="34"/>
      <c r="BR91" s="34"/>
      <c r="BS91" s="34"/>
      <c r="BT91" s="34"/>
      <c r="BU91" s="33">
        <f t="shared" si="42"/>
        <v>0</v>
      </c>
      <c r="BV91" s="34"/>
      <c r="BW91" s="34"/>
      <c r="BX91" s="33">
        <f t="shared" si="43"/>
        <v>0</v>
      </c>
      <c r="BY91" s="34"/>
      <c r="BZ91" s="34"/>
      <c r="CA91" s="33">
        <f t="shared" si="44"/>
        <v>0</v>
      </c>
      <c r="CB91" s="34"/>
      <c r="CC91" s="34"/>
      <c r="CD91" s="7">
        <f t="shared" si="45"/>
        <v>2551</v>
      </c>
      <c r="CE91" s="8">
        <f t="shared" si="46"/>
        <v>2551</v>
      </c>
      <c r="CF91" s="9">
        <f t="shared" si="47"/>
        <v>0</v>
      </c>
    </row>
    <row r="92" spans="1:84" ht="42.75" customHeight="1" x14ac:dyDescent="0.2">
      <c r="A92" s="6" t="s">
        <v>157</v>
      </c>
      <c r="B92" s="33">
        <f t="shared" si="25"/>
        <v>0</v>
      </c>
      <c r="C92" s="34"/>
      <c r="D92" s="34"/>
      <c r="E92" s="34"/>
      <c r="F92" s="34"/>
      <c r="G92" s="33">
        <f t="shared" si="24"/>
        <v>0</v>
      </c>
      <c r="H92" s="34"/>
      <c r="I92" s="34"/>
      <c r="J92" s="34"/>
      <c r="K92" s="34"/>
      <c r="L92" s="33">
        <f t="shared" si="26"/>
        <v>0</v>
      </c>
      <c r="M92" s="34"/>
      <c r="N92" s="34"/>
      <c r="O92" s="34"/>
      <c r="P92" s="34"/>
      <c r="Q92" s="33">
        <f t="shared" si="27"/>
        <v>0</v>
      </c>
      <c r="R92" s="34"/>
      <c r="S92" s="34"/>
      <c r="T92" s="33">
        <f t="shared" si="28"/>
        <v>0</v>
      </c>
      <c r="U92" s="34"/>
      <c r="V92" s="34"/>
      <c r="W92" s="33">
        <f t="shared" si="29"/>
        <v>0</v>
      </c>
      <c r="X92" s="34"/>
      <c r="Y92" s="34"/>
      <c r="Z92" s="33">
        <f t="shared" si="30"/>
        <v>0</v>
      </c>
      <c r="AA92" s="34"/>
      <c r="AB92" s="34"/>
      <c r="AC92" s="33">
        <f t="shared" si="31"/>
        <v>0</v>
      </c>
      <c r="AD92" s="34"/>
      <c r="AE92" s="34"/>
      <c r="AF92" s="34"/>
      <c r="AG92" s="33">
        <f t="shared" si="32"/>
        <v>0</v>
      </c>
      <c r="AH92" s="34"/>
      <c r="AI92" s="34"/>
      <c r="AJ92" s="33">
        <f t="shared" si="33"/>
        <v>0</v>
      </c>
      <c r="AK92" s="34"/>
      <c r="AL92" s="34"/>
      <c r="AM92" s="33">
        <f t="shared" si="34"/>
        <v>0</v>
      </c>
      <c r="AN92" s="34"/>
      <c r="AO92" s="34"/>
      <c r="AP92" s="33">
        <f t="shared" si="35"/>
        <v>0</v>
      </c>
      <c r="AQ92" s="34"/>
      <c r="AR92" s="34"/>
      <c r="AS92" s="33">
        <f t="shared" si="36"/>
        <v>0</v>
      </c>
      <c r="AT92" s="34"/>
      <c r="AU92" s="34"/>
      <c r="AV92" s="33">
        <f t="shared" si="37"/>
        <v>0</v>
      </c>
      <c r="AW92" s="33">
        <f t="shared" si="38"/>
        <v>0</v>
      </c>
      <c r="AX92" s="33">
        <f t="shared" si="38"/>
        <v>0</v>
      </c>
      <c r="AY92" s="35"/>
      <c r="AZ92" s="35"/>
      <c r="BA92" s="35"/>
      <c r="BB92" s="35"/>
      <c r="BC92" s="35"/>
      <c r="BD92" s="35"/>
      <c r="BE92" s="34"/>
      <c r="BF92" s="34"/>
      <c r="BG92" s="33">
        <f t="shared" si="39"/>
        <v>0</v>
      </c>
      <c r="BH92" s="34"/>
      <c r="BI92" s="34"/>
      <c r="BJ92" s="33">
        <f t="shared" si="40"/>
        <v>0</v>
      </c>
      <c r="BK92" s="34"/>
      <c r="BL92" s="34"/>
      <c r="BM92" s="33">
        <f t="shared" si="41"/>
        <v>0</v>
      </c>
      <c r="BN92" s="34"/>
      <c r="BO92" s="34"/>
      <c r="BP92" s="34"/>
      <c r="BQ92" s="34"/>
      <c r="BR92" s="34"/>
      <c r="BS92" s="34"/>
      <c r="BT92" s="34"/>
      <c r="BU92" s="33">
        <f t="shared" si="42"/>
        <v>0</v>
      </c>
      <c r="BV92" s="34"/>
      <c r="BW92" s="34"/>
      <c r="BX92" s="33">
        <f t="shared" si="43"/>
        <v>0</v>
      </c>
      <c r="BY92" s="34"/>
      <c r="BZ92" s="34"/>
      <c r="CA92" s="33">
        <f t="shared" si="44"/>
        <v>0</v>
      </c>
      <c r="CB92" s="34"/>
      <c r="CC92" s="34"/>
      <c r="CD92" s="7">
        <f t="shared" si="45"/>
        <v>0</v>
      </c>
      <c r="CE92" s="8">
        <f t="shared" si="46"/>
        <v>0</v>
      </c>
      <c r="CF92" s="9">
        <f t="shared" si="47"/>
        <v>0</v>
      </c>
    </row>
    <row r="93" spans="1:84" ht="42.75" customHeight="1" x14ac:dyDescent="0.2">
      <c r="A93" s="6" t="s">
        <v>152</v>
      </c>
      <c r="B93" s="33">
        <f t="shared" si="25"/>
        <v>0</v>
      </c>
      <c r="C93" s="34"/>
      <c r="D93" s="34"/>
      <c r="E93" s="34"/>
      <c r="F93" s="34"/>
      <c r="G93" s="33">
        <f t="shared" si="24"/>
        <v>0</v>
      </c>
      <c r="H93" s="34"/>
      <c r="I93" s="34"/>
      <c r="J93" s="34"/>
      <c r="K93" s="34"/>
      <c r="L93" s="33">
        <f t="shared" si="26"/>
        <v>0</v>
      </c>
      <c r="M93" s="34"/>
      <c r="N93" s="34"/>
      <c r="O93" s="34"/>
      <c r="P93" s="34"/>
      <c r="Q93" s="33">
        <f t="shared" si="27"/>
        <v>0</v>
      </c>
      <c r="R93" s="34"/>
      <c r="S93" s="34"/>
      <c r="T93" s="33">
        <f t="shared" si="28"/>
        <v>0</v>
      </c>
      <c r="U93" s="34"/>
      <c r="V93" s="34"/>
      <c r="W93" s="33">
        <f t="shared" si="29"/>
        <v>0</v>
      </c>
      <c r="X93" s="34"/>
      <c r="Y93" s="34"/>
      <c r="Z93" s="33">
        <f t="shared" si="30"/>
        <v>0</v>
      </c>
      <c r="AA93" s="34"/>
      <c r="AB93" s="34"/>
      <c r="AC93" s="33">
        <f t="shared" si="31"/>
        <v>0</v>
      </c>
      <c r="AD93" s="34"/>
      <c r="AE93" s="34"/>
      <c r="AF93" s="34"/>
      <c r="AG93" s="33">
        <f t="shared" si="32"/>
        <v>0</v>
      </c>
      <c r="AH93" s="34"/>
      <c r="AI93" s="34"/>
      <c r="AJ93" s="33">
        <f t="shared" si="33"/>
        <v>0</v>
      </c>
      <c r="AK93" s="34"/>
      <c r="AL93" s="34"/>
      <c r="AM93" s="33">
        <f t="shared" si="34"/>
        <v>0</v>
      </c>
      <c r="AN93" s="34"/>
      <c r="AO93" s="34"/>
      <c r="AP93" s="33">
        <f t="shared" si="35"/>
        <v>0</v>
      </c>
      <c r="AQ93" s="34"/>
      <c r="AR93" s="34"/>
      <c r="AS93" s="33">
        <f t="shared" si="36"/>
        <v>0</v>
      </c>
      <c r="AT93" s="34"/>
      <c r="AU93" s="34"/>
      <c r="AV93" s="33">
        <f t="shared" si="37"/>
        <v>0</v>
      </c>
      <c r="AW93" s="33">
        <f t="shared" si="38"/>
        <v>0</v>
      </c>
      <c r="AX93" s="33">
        <f t="shared" si="38"/>
        <v>0</v>
      </c>
      <c r="AY93" s="35"/>
      <c r="AZ93" s="35"/>
      <c r="BA93" s="35"/>
      <c r="BB93" s="35"/>
      <c r="BC93" s="35"/>
      <c r="BD93" s="35"/>
      <c r="BE93" s="34"/>
      <c r="BF93" s="34"/>
      <c r="BG93" s="33">
        <f t="shared" si="39"/>
        <v>0</v>
      </c>
      <c r="BH93" s="34"/>
      <c r="BI93" s="34"/>
      <c r="BJ93" s="33">
        <f t="shared" si="40"/>
        <v>0</v>
      </c>
      <c r="BK93" s="34"/>
      <c r="BL93" s="34"/>
      <c r="BM93" s="33">
        <f t="shared" si="41"/>
        <v>0</v>
      </c>
      <c r="BN93" s="34"/>
      <c r="BO93" s="34"/>
      <c r="BP93" s="34"/>
      <c r="BQ93" s="34"/>
      <c r="BR93" s="34"/>
      <c r="BS93" s="34"/>
      <c r="BT93" s="34"/>
      <c r="BU93" s="33">
        <f t="shared" si="42"/>
        <v>0</v>
      </c>
      <c r="BV93" s="34"/>
      <c r="BW93" s="34"/>
      <c r="BX93" s="33">
        <f t="shared" si="43"/>
        <v>1264</v>
      </c>
      <c r="BY93" s="34">
        <v>1264</v>
      </c>
      <c r="BZ93" s="34"/>
      <c r="CA93" s="33">
        <f t="shared" si="44"/>
        <v>0</v>
      </c>
      <c r="CB93" s="34"/>
      <c r="CC93" s="34"/>
      <c r="CD93" s="7">
        <f t="shared" si="45"/>
        <v>1264</v>
      </c>
      <c r="CE93" s="8">
        <f t="shared" si="46"/>
        <v>1264</v>
      </c>
      <c r="CF93" s="9">
        <f t="shared" si="47"/>
        <v>0</v>
      </c>
    </row>
    <row r="94" spans="1:84" ht="65.25" customHeight="1" x14ac:dyDescent="0.2">
      <c r="A94" s="12" t="s">
        <v>153</v>
      </c>
      <c r="B94" s="33">
        <f t="shared" si="25"/>
        <v>0</v>
      </c>
      <c r="C94" s="34"/>
      <c r="D94" s="34"/>
      <c r="E94" s="34"/>
      <c r="F94" s="34"/>
      <c r="G94" s="33">
        <f t="shared" si="24"/>
        <v>0</v>
      </c>
      <c r="H94" s="34"/>
      <c r="I94" s="34"/>
      <c r="J94" s="34"/>
      <c r="K94" s="34"/>
      <c r="L94" s="33">
        <f t="shared" si="26"/>
        <v>0</v>
      </c>
      <c r="M94" s="34"/>
      <c r="N94" s="34"/>
      <c r="O94" s="34"/>
      <c r="P94" s="34"/>
      <c r="Q94" s="33">
        <f t="shared" si="27"/>
        <v>0</v>
      </c>
      <c r="R94" s="34"/>
      <c r="S94" s="34"/>
      <c r="T94" s="33">
        <f t="shared" si="28"/>
        <v>0</v>
      </c>
      <c r="U94" s="34"/>
      <c r="V94" s="34"/>
      <c r="W94" s="33">
        <f t="shared" si="29"/>
        <v>0</v>
      </c>
      <c r="X94" s="34"/>
      <c r="Y94" s="34"/>
      <c r="Z94" s="33">
        <f t="shared" si="30"/>
        <v>0</v>
      </c>
      <c r="AA94" s="34"/>
      <c r="AB94" s="34"/>
      <c r="AC94" s="33">
        <f t="shared" si="31"/>
        <v>0</v>
      </c>
      <c r="AD94" s="34"/>
      <c r="AE94" s="34"/>
      <c r="AF94" s="34"/>
      <c r="AG94" s="33">
        <f t="shared" si="32"/>
        <v>0</v>
      </c>
      <c r="AH94" s="34"/>
      <c r="AI94" s="34"/>
      <c r="AJ94" s="33">
        <f t="shared" si="33"/>
        <v>0</v>
      </c>
      <c r="AK94" s="34"/>
      <c r="AL94" s="34"/>
      <c r="AM94" s="33">
        <f t="shared" si="34"/>
        <v>0</v>
      </c>
      <c r="AN94" s="34"/>
      <c r="AO94" s="34"/>
      <c r="AP94" s="33">
        <f t="shared" si="35"/>
        <v>0</v>
      </c>
      <c r="AQ94" s="34"/>
      <c r="AR94" s="34"/>
      <c r="AS94" s="33">
        <f t="shared" si="36"/>
        <v>0</v>
      </c>
      <c r="AT94" s="34"/>
      <c r="AU94" s="34"/>
      <c r="AV94" s="33">
        <f t="shared" si="37"/>
        <v>0</v>
      </c>
      <c r="AW94" s="33">
        <f t="shared" si="38"/>
        <v>0</v>
      </c>
      <c r="AX94" s="33">
        <f t="shared" si="38"/>
        <v>0</v>
      </c>
      <c r="AY94" s="35"/>
      <c r="AZ94" s="35"/>
      <c r="BA94" s="35"/>
      <c r="BB94" s="35"/>
      <c r="BC94" s="35"/>
      <c r="BD94" s="35"/>
      <c r="BE94" s="34"/>
      <c r="BF94" s="34"/>
      <c r="BG94" s="33">
        <f t="shared" si="39"/>
        <v>0</v>
      </c>
      <c r="BH94" s="34"/>
      <c r="BI94" s="34"/>
      <c r="BJ94" s="33">
        <f t="shared" si="40"/>
        <v>0</v>
      </c>
      <c r="BK94" s="34"/>
      <c r="BL94" s="34"/>
      <c r="BM94" s="33">
        <f t="shared" si="41"/>
        <v>0</v>
      </c>
      <c r="BN94" s="34"/>
      <c r="BO94" s="34"/>
      <c r="BP94" s="34"/>
      <c r="BQ94" s="34"/>
      <c r="BR94" s="34"/>
      <c r="BS94" s="34"/>
      <c r="BT94" s="34"/>
      <c r="BU94" s="33">
        <f t="shared" si="42"/>
        <v>0</v>
      </c>
      <c r="BV94" s="34"/>
      <c r="BW94" s="34"/>
      <c r="BX94" s="33">
        <f t="shared" si="43"/>
        <v>80</v>
      </c>
      <c r="BY94" s="34">
        <v>80</v>
      </c>
      <c r="BZ94" s="34"/>
      <c r="CA94" s="33">
        <f t="shared" si="44"/>
        <v>0</v>
      </c>
      <c r="CB94" s="34"/>
      <c r="CC94" s="34"/>
      <c r="CD94" s="7">
        <f t="shared" si="45"/>
        <v>80</v>
      </c>
      <c r="CE94" s="8">
        <f t="shared" si="46"/>
        <v>80</v>
      </c>
      <c r="CF94" s="9">
        <f>D94+F94+G94+V94+Y94+AB94+AF94+AI94+AL94+AO94+AR94+AU94+BF94+BI94+BL94+BO94+BS94+BW94+BZ94+CC94+BD94+BB94+AZ94+S94</f>
        <v>0</v>
      </c>
    </row>
    <row r="95" spans="1:84" ht="33" customHeight="1" x14ac:dyDescent="0.2">
      <c r="A95" s="6" t="s">
        <v>151</v>
      </c>
      <c r="B95" s="33">
        <f t="shared" si="25"/>
        <v>0</v>
      </c>
      <c r="C95" s="34"/>
      <c r="D95" s="34"/>
      <c r="E95" s="34"/>
      <c r="F95" s="34"/>
      <c r="G95" s="33">
        <f t="shared" si="24"/>
        <v>0</v>
      </c>
      <c r="H95" s="34"/>
      <c r="I95" s="34"/>
      <c r="J95" s="34"/>
      <c r="K95" s="34"/>
      <c r="L95" s="33">
        <f t="shared" si="26"/>
        <v>0</v>
      </c>
      <c r="M95" s="34"/>
      <c r="N95" s="34"/>
      <c r="O95" s="34"/>
      <c r="P95" s="34"/>
      <c r="Q95" s="33">
        <f t="shared" si="27"/>
        <v>0</v>
      </c>
      <c r="R95" s="34"/>
      <c r="S95" s="34"/>
      <c r="T95" s="33">
        <f t="shared" si="28"/>
        <v>0</v>
      </c>
      <c r="U95" s="34"/>
      <c r="V95" s="34"/>
      <c r="W95" s="33">
        <f t="shared" si="29"/>
        <v>0</v>
      </c>
      <c r="X95" s="34"/>
      <c r="Y95" s="34"/>
      <c r="Z95" s="33">
        <f t="shared" si="30"/>
        <v>0</v>
      </c>
      <c r="AA95" s="34"/>
      <c r="AB95" s="34"/>
      <c r="AC95" s="33">
        <f t="shared" si="31"/>
        <v>0</v>
      </c>
      <c r="AD95" s="34"/>
      <c r="AE95" s="34"/>
      <c r="AF95" s="34"/>
      <c r="AG95" s="33">
        <f t="shared" si="32"/>
        <v>0</v>
      </c>
      <c r="AH95" s="34"/>
      <c r="AI95" s="34"/>
      <c r="AJ95" s="33">
        <f t="shared" si="33"/>
        <v>0</v>
      </c>
      <c r="AK95" s="34"/>
      <c r="AL95" s="34"/>
      <c r="AM95" s="33">
        <f t="shared" si="34"/>
        <v>0</v>
      </c>
      <c r="AN95" s="34"/>
      <c r="AO95" s="34"/>
      <c r="AP95" s="33">
        <f t="shared" si="35"/>
        <v>0</v>
      </c>
      <c r="AQ95" s="34"/>
      <c r="AR95" s="34"/>
      <c r="AS95" s="33">
        <f t="shared" si="36"/>
        <v>0</v>
      </c>
      <c r="AT95" s="34"/>
      <c r="AU95" s="34"/>
      <c r="AV95" s="33">
        <f t="shared" si="37"/>
        <v>0</v>
      </c>
      <c r="AW95" s="33">
        <f t="shared" si="38"/>
        <v>0</v>
      </c>
      <c r="AX95" s="33">
        <f t="shared" si="38"/>
        <v>0</v>
      </c>
      <c r="AY95" s="35"/>
      <c r="AZ95" s="35"/>
      <c r="BA95" s="35"/>
      <c r="BB95" s="35"/>
      <c r="BC95" s="35"/>
      <c r="BD95" s="35"/>
      <c r="BE95" s="34"/>
      <c r="BF95" s="34"/>
      <c r="BG95" s="33">
        <f t="shared" si="39"/>
        <v>0</v>
      </c>
      <c r="BH95" s="34"/>
      <c r="BI95" s="34"/>
      <c r="BJ95" s="33">
        <f t="shared" si="40"/>
        <v>0</v>
      </c>
      <c r="BK95" s="34"/>
      <c r="BL95" s="34"/>
      <c r="BM95" s="33">
        <f t="shared" si="41"/>
        <v>0</v>
      </c>
      <c r="BN95" s="34"/>
      <c r="BO95" s="34"/>
      <c r="BP95" s="34"/>
      <c r="BQ95" s="34"/>
      <c r="BR95" s="34">
        <f>310-72</f>
        <v>238</v>
      </c>
      <c r="BS95" s="34"/>
      <c r="BT95" s="34"/>
      <c r="BU95" s="33">
        <f t="shared" si="42"/>
        <v>0</v>
      </c>
      <c r="BV95" s="34"/>
      <c r="BW95" s="34"/>
      <c r="BX95" s="33">
        <f t="shared" si="43"/>
        <v>0</v>
      </c>
      <c r="BY95" s="34"/>
      <c r="BZ95" s="34"/>
      <c r="CA95" s="33">
        <f t="shared" si="44"/>
        <v>0</v>
      </c>
      <c r="CB95" s="34"/>
      <c r="CC95" s="34"/>
      <c r="CD95" s="7">
        <f t="shared" si="45"/>
        <v>238</v>
      </c>
      <c r="CE95" s="8">
        <f t="shared" si="46"/>
        <v>238</v>
      </c>
      <c r="CF95" s="9">
        <f t="shared" si="47"/>
        <v>0</v>
      </c>
    </row>
    <row r="96" spans="1:84" ht="39" customHeight="1" x14ac:dyDescent="0.2">
      <c r="A96" s="13" t="s">
        <v>154</v>
      </c>
      <c r="B96" s="33">
        <f>SUM(C96:F96)</f>
        <v>865</v>
      </c>
      <c r="C96" s="33">
        <f>SUM(C10:C95)</f>
        <v>422</v>
      </c>
      <c r="D96" s="33">
        <f>SUM(D10:D95)</f>
        <v>236</v>
      </c>
      <c r="E96" s="33">
        <f>SUM(E10:E95)</f>
        <v>172</v>
      </c>
      <c r="F96" s="33">
        <f>SUM(F10:F95)</f>
        <v>35</v>
      </c>
      <c r="G96" s="33">
        <f>SUM(H96:K96)</f>
        <v>7561</v>
      </c>
      <c r="H96" s="33">
        <f t="shared" ref="H96:K96" si="48">SUM(H10:H95)</f>
        <v>391</v>
      </c>
      <c r="I96" s="33">
        <f t="shared" si="48"/>
        <v>290</v>
      </c>
      <c r="J96" s="33">
        <f t="shared" si="48"/>
        <v>234</v>
      </c>
      <c r="K96" s="33">
        <f t="shared" si="48"/>
        <v>6646</v>
      </c>
      <c r="L96" s="33">
        <f t="shared" si="26"/>
        <v>61495</v>
      </c>
      <c r="M96" s="33">
        <f t="shared" ref="M96:P96" si="49">SUM(M10:M95)</f>
        <v>1550</v>
      </c>
      <c r="N96" s="33">
        <f t="shared" si="49"/>
        <v>10160</v>
      </c>
      <c r="O96" s="33">
        <f t="shared" si="49"/>
        <v>408</v>
      </c>
      <c r="P96" s="33">
        <f t="shared" si="49"/>
        <v>49377</v>
      </c>
      <c r="Q96" s="33">
        <f t="shared" si="27"/>
        <v>0</v>
      </c>
      <c r="R96" s="33">
        <f t="shared" ref="R96:S96" si="50">SUM(R10:R95)</f>
        <v>0</v>
      </c>
      <c r="S96" s="33">
        <f t="shared" si="50"/>
        <v>0</v>
      </c>
      <c r="T96" s="33">
        <f t="shared" si="28"/>
        <v>1237</v>
      </c>
      <c r="U96" s="33">
        <f t="shared" ref="U96:V96" si="51">SUM(U10:U95)</f>
        <v>1079</v>
      </c>
      <c r="V96" s="33">
        <f t="shared" si="51"/>
        <v>158</v>
      </c>
      <c r="W96" s="33">
        <f t="shared" si="29"/>
        <v>0</v>
      </c>
      <c r="X96" s="33">
        <f t="shared" ref="X96:Y96" si="52">SUM(X10:X95)</f>
        <v>0</v>
      </c>
      <c r="Y96" s="33">
        <f t="shared" si="52"/>
        <v>0</v>
      </c>
      <c r="Z96" s="33">
        <f t="shared" si="30"/>
        <v>13362</v>
      </c>
      <c r="AA96" s="33">
        <f t="shared" ref="AA96:AB96" si="53">SUM(AA10:AA95)</f>
        <v>8944</v>
      </c>
      <c r="AB96" s="33">
        <f t="shared" si="53"/>
        <v>4418</v>
      </c>
      <c r="AC96" s="33">
        <f t="shared" si="31"/>
        <v>2991</v>
      </c>
      <c r="AD96" s="33">
        <f t="shared" ref="AD96:AF96" si="54">SUM(AD10:AD95)</f>
        <v>2991</v>
      </c>
      <c r="AE96" s="33">
        <f t="shared" si="54"/>
        <v>2871</v>
      </c>
      <c r="AF96" s="33">
        <f t="shared" si="54"/>
        <v>0</v>
      </c>
      <c r="AG96" s="33">
        <f t="shared" si="32"/>
        <v>795</v>
      </c>
      <c r="AH96" s="33">
        <f t="shared" ref="AH96:AI96" si="55">SUM(AH10:AH95)</f>
        <v>682</v>
      </c>
      <c r="AI96" s="33">
        <f t="shared" si="55"/>
        <v>113</v>
      </c>
      <c r="AJ96" s="33">
        <f t="shared" si="33"/>
        <v>0</v>
      </c>
      <c r="AK96" s="33">
        <f t="shared" ref="AK96:AL96" si="56">SUM(AK10:AK95)</f>
        <v>0</v>
      </c>
      <c r="AL96" s="33">
        <f t="shared" si="56"/>
        <v>0</v>
      </c>
      <c r="AM96" s="33">
        <f t="shared" si="34"/>
        <v>0</v>
      </c>
      <c r="AN96" s="33">
        <f t="shared" ref="AN96:AO96" si="57">SUM(AN10:AN95)</f>
        <v>0</v>
      </c>
      <c r="AO96" s="33">
        <f t="shared" si="57"/>
        <v>0</v>
      </c>
      <c r="AP96" s="33">
        <f t="shared" si="35"/>
        <v>5229</v>
      </c>
      <c r="AQ96" s="33">
        <f t="shared" ref="AQ96:AR96" si="58">SUM(AQ10:AQ95)</f>
        <v>5229</v>
      </c>
      <c r="AR96" s="33">
        <f t="shared" si="58"/>
        <v>0</v>
      </c>
      <c r="AS96" s="33">
        <f t="shared" si="36"/>
        <v>0</v>
      </c>
      <c r="AT96" s="33">
        <f t="shared" ref="AT96:BF96" si="59">SUM(AT10:AT95)</f>
        <v>0</v>
      </c>
      <c r="AU96" s="33">
        <f t="shared" si="59"/>
        <v>0</v>
      </c>
      <c r="AV96" s="33">
        <f t="shared" si="59"/>
        <v>32060</v>
      </c>
      <c r="AW96" s="33">
        <f t="shared" si="59"/>
        <v>32060</v>
      </c>
      <c r="AX96" s="33">
        <f t="shared" si="59"/>
        <v>0</v>
      </c>
      <c r="AY96" s="33">
        <f t="shared" si="59"/>
        <v>714</v>
      </c>
      <c r="AZ96" s="33">
        <f t="shared" si="59"/>
        <v>0</v>
      </c>
      <c r="BA96" s="33">
        <f t="shared" si="59"/>
        <v>2151</v>
      </c>
      <c r="BB96" s="33">
        <f t="shared" si="59"/>
        <v>0</v>
      </c>
      <c r="BC96" s="33">
        <f t="shared" si="59"/>
        <v>1171</v>
      </c>
      <c r="BD96" s="33">
        <f t="shared" si="59"/>
        <v>0</v>
      </c>
      <c r="BE96" s="33">
        <f t="shared" si="59"/>
        <v>28024</v>
      </c>
      <c r="BF96" s="33">
        <f t="shared" si="59"/>
        <v>0</v>
      </c>
      <c r="BG96" s="33">
        <f t="shared" si="39"/>
        <v>761</v>
      </c>
      <c r="BH96" s="33">
        <f t="shared" ref="BH96:BI96" si="60">SUM(BH10:BH95)</f>
        <v>755</v>
      </c>
      <c r="BI96" s="33">
        <f t="shared" si="60"/>
        <v>6</v>
      </c>
      <c r="BJ96" s="33">
        <f t="shared" si="40"/>
        <v>0</v>
      </c>
      <c r="BK96" s="33">
        <f t="shared" ref="BK96:BL96" si="61">SUM(BK10:BK95)</f>
        <v>0</v>
      </c>
      <c r="BL96" s="33">
        <f t="shared" si="61"/>
        <v>0</v>
      </c>
      <c r="BM96" s="33">
        <f t="shared" si="41"/>
        <v>17350</v>
      </c>
      <c r="BN96" s="33">
        <f t="shared" ref="BN96:BT96" si="62">SUM(BN10:BN95)</f>
        <v>6959</v>
      </c>
      <c r="BO96" s="33">
        <f t="shared" si="62"/>
        <v>66</v>
      </c>
      <c r="BP96" s="33">
        <f t="shared" si="62"/>
        <v>8832</v>
      </c>
      <c r="BQ96" s="33">
        <f t="shared" si="62"/>
        <v>1493</v>
      </c>
      <c r="BR96" s="33">
        <f t="shared" si="62"/>
        <v>1576</v>
      </c>
      <c r="BS96" s="33">
        <f t="shared" si="62"/>
        <v>0</v>
      </c>
      <c r="BT96" s="33">
        <f t="shared" si="62"/>
        <v>0</v>
      </c>
      <c r="BU96" s="33">
        <f t="shared" si="42"/>
        <v>1276</v>
      </c>
      <c r="BV96" s="33">
        <f t="shared" ref="BV96:BW96" si="63">SUM(BV10:BV95)</f>
        <v>1276</v>
      </c>
      <c r="BW96" s="33">
        <f t="shared" si="63"/>
        <v>0</v>
      </c>
      <c r="BX96" s="33">
        <f t="shared" si="43"/>
        <v>6177</v>
      </c>
      <c r="BY96" s="33">
        <f t="shared" ref="BY96:BZ96" si="64">SUM(BY10:BY95)</f>
        <v>5941</v>
      </c>
      <c r="BZ96" s="33">
        <f t="shared" si="64"/>
        <v>236</v>
      </c>
      <c r="CA96" s="33">
        <f t="shared" si="44"/>
        <v>1812</v>
      </c>
      <c r="CB96" s="33">
        <f t="shared" ref="CB96:CC96" si="65">SUM(CB10:CB95)</f>
        <v>1564</v>
      </c>
      <c r="CC96" s="33">
        <f t="shared" si="65"/>
        <v>248</v>
      </c>
      <c r="CD96" s="7">
        <f t="shared" si="45"/>
        <v>154547</v>
      </c>
      <c r="CE96" s="8">
        <f t="shared" si="46"/>
        <v>141470</v>
      </c>
      <c r="CF96" s="9">
        <f>D96+F96+G96+V96+Y96+AB96+AF96+AI96+AL96+AO96+AR96+AU96+BF96+BI96+BL96+BO96+BS96+BW96+BZ96+CC96+BD96+BB96+AZ96+S96</f>
        <v>13077</v>
      </c>
    </row>
  </sheetData>
  <autoFilter ref="A9:CF96"/>
  <mergeCells count="80">
    <mergeCell ref="BV6:BW7"/>
    <mergeCell ref="AS6:AS8"/>
    <mergeCell ref="AT6:AU7"/>
    <mergeCell ref="AV6:AV8"/>
    <mergeCell ref="AW6:AX7"/>
    <mergeCell ref="AY6:AZ7"/>
    <mergeCell ref="BA6:BB7"/>
    <mergeCell ref="BJ6:BJ8"/>
    <mergeCell ref="BK6:BL7"/>
    <mergeCell ref="BM6:BM8"/>
    <mergeCell ref="BN6:BQ7"/>
    <mergeCell ref="BU6:BU8"/>
    <mergeCell ref="W6:W8"/>
    <mergeCell ref="AQ6:AR7"/>
    <mergeCell ref="Z6:Z8"/>
    <mergeCell ref="AA6:AB7"/>
    <mergeCell ref="AC6:AC8"/>
    <mergeCell ref="AD6:AF6"/>
    <mergeCell ref="AG6:AG8"/>
    <mergeCell ref="AH6:AI7"/>
    <mergeCell ref="AJ6:AJ8"/>
    <mergeCell ref="AK6:AL7"/>
    <mergeCell ref="AM6:AM8"/>
    <mergeCell ref="AN6:AO7"/>
    <mergeCell ref="AP6:AP8"/>
    <mergeCell ref="AD7:AE7"/>
    <mergeCell ref="AF7:AF8"/>
    <mergeCell ref="M6:P7"/>
    <mergeCell ref="Q6:Q8"/>
    <mergeCell ref="R6:S7"/>
    <mergeCell ref="T6:T8"/>
    <mergeCell ref="U6:V7"/>
    <mergeCell ref="BG5:BI5"/>
    <mergeCell ref="BJ5:BL5"/>
    <mergeCell ref="BM5:BQ5"/>
    <mergeCell ref="BR5:BR8"/>
    <mergeCell ref="CE5:CF5"/>
    <mergeCell ref="BX6:BX8"/>
    <mergeCell ref="BY6:BZ7"/>
    <mergeCell ref="CA6:CA8"/>
    <mergeCell ref="CB6:CC7"/>
    <mergeCell ref="BT5:BT8"/>
    <mergeCell ref="BU5:BW5"/>
    <mergeCell ref="BX5:BZ5"/>
    <mergeCell ref="CA5:CC5"/>
    <mergeCell ref="CD5:CD8"/>
    <mergeCell ref="CE6:CE8"/>
    <mergeCell ref="CF6:CF8"/>
    <mergeCell ref="CD4:CF4"/>
    <mergeCell ref="B5:F5"/>
    <mergeCell ref="G5:K5"/>
    <mergeCell ref="L5:P5"/>
    <mergeCell ref="Q5:S5"/>
    <mergeCell ref="T5:V5"/>
    <mergeCell ref="W5:Y5"/>
    <mergeCell ref="Z5:AB5"/>
    <mergeCell ref="AC5:AF5"/>
    <mergeCell ref="AG5:AI5"/>
    <mergeCell ref="AY4:BV4"/>
    <mergeCell ref="BS5:BS8"/>
    <mergeCell ref="BC6:BD7"/>
    <mergeCell ref="BE6:BF7"/>
    <mergeCell ref="BG6:BG8"/>
    <mergeCell ref="BH6:BI7"/>
    <mergeCell ref="B1:W1"/>
    <mergeCell ref="B2:W2"/>
    <mergeCell ref="A4:A8"/>
    <mergeCell ref="B4:Y4"/>
    <mergeCell ref="Z4:AX4"/>
    <mergeCell ref="AJ5:AL5"/>
    <mergeCell ref="AM5:AO5"/>
    <mergeCell ref="AP5:AR5"/>
    <mergeCell ref="AS5:AU5"/>
    <mergeCell ref="AV5:BF5"/>
    <mergeCell ref="X6:Y7"/>
    <mergeCell ref="B6:B8"/>
    <mergeCell ref="C6:F7"/>
    <mergeCell ref="G6:G8"/>
    <mergeCell ref="H6:K7"/>
    <mergeCell ref="L6:L8"/>
  </mergeCells>
  <pageMargins left="7.874015748031496E-2" right="0.15748031496062992" top="0.15748031496062992" bottom="0.15748031496062992" header="0.31496062992125984" footer="3.937007874015748E-2"/>
  <pageSetup paperSize="9" scale="59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00"/>
  <sheetViews>
    <sheetView showZeros="0" zoomScale="82" zoomScaleNormal="82" workbookViewId="0">
      <pane xSplit="1" ySplit="9" topLeftCell="BF10" activePane="bottomRight" state="frozenSplit"/>
      <selection pane="topRight" activeCell="D1" sqref="D1"/>
      <selection pane="bottomLeft" activeCell="A6" sqref="A6"/>
      <selection pane="bottomRight" activeCell="A100" sqref="A100:XFD100"/>
    </sheetView>
  </sheetViews>
  <sheetFormatPr defaultRowHeight="12.75" x14ac:dyDescent="0.2"/>
  <cols>
    <col min="1" max="1" width="56.28515625" style="30" customWidth="1"/>
    <col min="2" max="2" width="9.140625" style="30" customWidth="1"/>
    <col min="3" max="3" width="8.140625" style="30" customWidth="1"/>
    <col min="4" max="6" width="9.140625" style="30" customWidth="1"/>
    <col min="7" max="7" width="8.140625" style="30" customWidth="1"/>
    <col min="8" max="8" width="8.42578125" style="30" customWidth="1"/>
    <col min="9" max="11" width="9.140625" style="30" customWidth="1"/>
    <col min="12" max="12" width="8.42578125" style="30" customWidth="1"/>
    <col min="13" max="14" width="9.140625" style="30" customWidth="1"/>
    <col min="15" max="15" width="7.5703125" style="30" customWidth="1"/>
    <col min="16" max="16" width="9.140625" style="30" customWidth="1"/>
    <col min="17" max="17" width="6.85546875" style="30" customWidth="1"/>
    <col min="18" max="18" width="9.140625" style="30" customWidth="1"/>
    <col min="19" max="19" width="7.85546875" style="30" customWidth="1"/>
    <col min="20" max="20" width="7.7109375" style="30" customWidth="1"/>
    <col min="21" max="22" width="9.140625" style="30" customWidth="1"/>
    <col min="23" max="23" width="7.7109375" style="30" customWidth="1"/>
    <col min="24" max="24" width="8.140625" style="30" customWidth="1"/>
    <col min="25" max="30" width="9.140625" style="30" customWidth="1"/>
    <col min="31" max="31" width="11.5703125" style="30" customWidth="1"/>
    <col min="32" max="36" width="9.140625" style="30" customWidth="1"/>
    <col min="37" max="37" width="11" style="30" customWidth="1"/>
    <col min="38" max="42" width="9.140625" style="30" customWidth="1"/>
    <col min="43" max="43" width="10.85546875" style="30" customWidth="1"/>
    <col min="44" max="44" width="9.140625" style="30" customWidth="1"/>
    <col min="45" max="45" width="11.7109375" style="30" customWidth="1"/>
    <col min="46" max="46" width="10.5703125" style="30" customWidth="1"/>
    <col min="47" max="47" width="11.28515625" style="30" customWidth="1"/>
    <col min="48" max="55" width="9.140625" style="30" customWidth="1"/>
    <col min="56" max="56" width="7" style="30" customWidth="1"/>
    <col min="57" max="57" width="9.140625" style="30" customWidth="1"/>
    <col min="58" max="58" width="7.28515625" style="30" customWidth="1"/>
    <col min="59" max="59" width="8.28515625" style="30" customWidth="1"/>
    <col min="60" max="61" width="9.140625" style="30" customWidth="1"/>
    <col min="62" max="62" width="8.28515625" style="30" customWidth="1"/>
    <col min="63" max="63" width="9.140625" style="30" customWidth="1"/>
    <col min="64" max="64" width="7.28515625" style="30" customWidth="1"/>
    <col min="65" max="68" width="9.140625" style="30" customWidth="1"/>
    <col min="69" max="69" width="10.7109375" style="30" customWidth="1"/>
    <col min="70" max="71" width="9.140625" style="30" customWidth="1"/>
    <col min="72" max="72" width="7.28515625" style="30" customWidth="1"/>
    <col min="73" max="73" width="7.42578125" style="30" customWidth="1"/>
    <col min="74" max="74" width="9.140625" style="30" customWidth="1"/>
    <col min="75" max="75" width="9.28515625" style="30" customWidth="1"/>
    <col min="76" max="78" width="9.140625" style="30" customWidth="1"/>
    <col min="79" max="79" width="8.5703125" style="30" customWidth="1"/>
    <col min="80" max="81" width="9.140625" style="30" customWidth="1"/>
    <col min="82" max="82" width="12.7109375" style="30" customWidth="1"/>
    <col min="83" max="83" width="9.42578125" style="30" customWidth="1"/>
    <col min="84" max="84" width="9.85546875" style="30" customWidth="1"/>
    <col min="85" max="16384" width="9.140625" style="30"/>
  </cols>
  <sheetData>
    <row r="1" spans="1:87" ht="38.25" customHeight="1" x14ac:dyDescent="0.2">
      <c r="B1" s="90" t="s">
        <v>155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87" ht="26.25" customHeight="1" x14ac:dyDescent="0.2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87" ht="26.25" customHeight="1" x14ac:dyDescent="0.2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</row>
    <row r="4" spans="1:87" ht="15.75" customHeight="1" x14ac:dyDescent="0.2">
      <c r="A4" s="92" t="s">
        <v>0</v>
      </c>
      <c r="B4" s="86" t="s">
        <v>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95"/>
      <c r="Z4" s="86" t="s">
        <v>1</v>
      </c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95"/>
      <c r="AY4" s="86" t="s">
        <v>1</v>
      </c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1"/>
      <c r="BX4" s="1"/>
      <c r="BY4" s="1"/>
      <c r="BZ4" s="1"/>
      <c r="CA4" s="1"/>
      <c r="CB4" s="1"/>
      <c r="CC4" s="2"/>
      <c r="CD4" s="87" t="s">
        <v>2</v>
      </c>
      <c r="CE4" s="69"/>
      <c r="CF4" s="83"/>
    </row>
    <row r="5" spans="1:87" ht="46.5" customHeight="1" x14ac:dyDescent="0.2">
      <c r="A5" s="93"/>
      <c r="B5" s="69" t="s">
        <v>3</v>
      </c>
      <c r="C5" s="69"/>
      <c r="D5" s="69"/>
      <c r="E5" s="69"/>
      <c r="F5" s="88"/>
      <c r="G5" s="69" t="s">
        <v>4</v>
      </c>
      <c r="H5" s="69"/>
      <c r="I5" s="69"/>
      <c r="J5" s="69"/>
      <c r="K5" s="69"/>
      <c r="L5" s="69" t="s">
        <v>5</v>
      </c>
      <c r="M5" s="69"/>
      <c r="N5" s="69"/>
      <c r="O5" s="69"/>
      <c r="P5" s="69"/>
      <c r="Q5" s="69" t="s">
        <v>6</v>
      </c>
      <c r="R5" s="69"/>
      <c r="S5" s="69"/>
      <c r="T5" s="69" t="s">
        <v>7</v>
      </c>
      <c r="U5" s="69"/>
      <c r="V5" s="69"/>
      <c r="W5" s="69" t="s">
        <v>8</v>
      </c>
      <c r="X5" s="69"/>
      <c r="Y5" s="69"/>
      <c r="Z5" s="69" t="s">
        <v>9</v>
      </c>
      <c r="AA5" s="69"/>
      <c r="AB5" s="69"/>
      <c r="AC5" s="69" t="s">
        <v>161</v>
      </c>
      <c r="AD5" s="69"/>
      <c r="AE5" s="69"/>
      <c r="AF5" s="69"/>
      <c r="AG5" s="69" t="s">
        <v>10</v>
      </c>
      <c r="AH5" s="69"/>
      <c r="AI5" s="69"/>
      <c r="AJ5" s="69" t="s">
        <v>11</v>
      </c>
      <c r="AK5" s="69"/>
      <c r="AL5" s="69"/>
      <c r="AM5" s="69" t="s">
        <v>12</v>
      </c>
      <c r="AN5" s="69"/>
      <c r="AO5" s="69"/>
      <c r="AP5" s="69" t="s">
        <v>13</v>
      </c>
      <c r="AQ5" s="69"/>
      <c r="AR5" s="69"/>
      <c r="AS5" s="69" t="s">
        <v>14</v>
      </c>
      <c r="AT5" s="69"/>
      <c r="AU5" s="69"/>
      <c r="AV5" s="69" t="s">
        <v>15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 t="s">
        <v>16</v>
      </c>
      <c r="BH5" s="69"/>
      <c r="BI5" s="69"/>
      <c r="BJ5" s="69" t="s">
        <v>17</v>
      </c>
      <c r="BK5" s="69"/>
      <c r="BL5" s="69"/>
      <c r="BM5" s="69" t="s">
        <v>18</v>
      </c>
      <c r="BN5" s="69"/>
      <c r="BO5" s="69"/>
      <c r="BP5" s="69"/>
      <c r="BQ5" s="69"/>
      <c r="BR5" s="69" t="s">
        <v>19</v>
      </c>
      <c r="BS5" s="69" t="s">
        <v>20</v>
      </c>
      <c r="BT5" s="69" t="s">
        <v>21</v>
      </c>
      <c r="BU5" s="69" t="s">
        <v>22</v>
      </c>
      <c r="BV5" s="69"/>
      <c r="BW5" s="69"/>
      <c r="BX5" s="69" t="s">
        <v>23</v>
      </c>
      <c r="BY5" s="69"/>
      <c r="BZ5" s="69"/>
      <c r="CA5" s="69" t="s">
        <v>24</v>
      </c>
      <c r="CB5" s="69"/>
      <c r="CC5" s="86"/>
      <c r="CD5" s="87" t="s">
        <v>25</v>
      </c>
      <c r="CE5" s="69" t="s">
        <v>26</v>
      </c>
      <c r="CF5" s="83"/>
    </row>
    <row r="6" spans="1:87" ht="15.75" customHeight="1" x14ac:dyDescent="0.2">
      <c r="A6" s="93"/>
      <c r="B6" s="69" t="s">
        <v>27</v>
      </c>
      <c r="C6" s="65" t="s">
        <v>28</v>
      </c>
      <c r="D6" s="70"/>
      <c r="E6" s="70"/>
      <c r="F6" s="66"/>
      <c r="G6" s="69" t="s">
        <v>27</v>
      </c>
      <c r="H6" s="72" t="s">
        <v>28</v>
      </c>
      <c r="I6" s="81"/>
      <c r="J6" s="81"/>
      <c r="K6" s="73"/>
      <c r="L6" s="69" t="s">
        <v>25</v>
      </c>
      <c r="M6" s="72" t="s">
        <v>28</v>
      </c>
      <c r="N6" s="81"/>
      <c r="O6" s="81"/>
      <c r="P6" s="73"/>
      <c r="Q6" s="69" t="s">
        <v>25</v>
      </c>
      <c r="R6" s="72" t="s">
        <v>28</v>
      </c>
      <c r="S6" s="73"/>
      <c r="T6" s="69" t="s">
        <v>25</v>
      </c>
      <c r="U6" s="72" t="s">
        <v>28</v>
      </c>
      <c r="V6" s="73"/>
      <c r="W6" s="69" t="s">
        <v>25</v>
      </c>
      <c r="X6" s="72" t="s">
        <v>28</v>
      </c>
      <c r="Y6" s="73"/>
      <c r="Z6" s="69" t="s">
        <v>25</v>
      </c>
      <c r="AA6" s="72" t="s">
        <v>28</v>
      </c>
      <c r="AB6" s="73"/>
      <c r="AC6" s="69" t="s">
        <v>25</v>
      </c>
      <c r="AD6" s="76" t="s">
        <v>28</v>
      </c>
      <c r="AE6" s="76"/>
      <c r="AF6" s="76"/>
      <c r="AG6" s="69" t="s">
        <v>25</v>
      </c>
      <c r="AH6" s="65" t="s">
        <v>28</v>
      </c>
      <c r="AI6" s="66"/>
      <c r="AJ6" s="69" t="s">
        <v>25</v>
      </c>
      <c r="AK6" s="65" t="s">
        <v>28</v>
      </c>
      <c r="AL6" s="66"/>
      <c r="AM6" s="69" t="s">
        <v>25</v>
      </c>
      <c r="AN6" s="65" t="s">
        <v>28</v>
      </c>
      <c r="AO6" s="66"/>
      <c r="AP6" s="69" t="s">
        <v>25</v>
      </c>
      <c r="AQ6" s="65" t="s">
        <v>28</v>
      </c>
      <c r="AR6" s="66"/>
      <c r="AS6" s="69" t="s">
        <v>25</v>
      </c>
      <c r="AT6" s="65" t="s">
        <v>28</v>
      </c>
      <c r="AU6" s="66"/>
      <c r="AV6" s="69" t="s">
        <v>25</v>
      </c>
      <c r="AW6" s="65" t="s">
        <v>28</v>
      </c>
      <c r="AX6" s="66"/>
      <c r="AY6" s="65" t="s">
        <v>29</v>
      </c>
      <c r="AZ6" s="66"/>
      <c r="BA6" s="65" t="s">
        <v>30</v>
      </c>
      <c r="BB6" s="66"/>
      <c r="BC6" s="65" t="s">
        <v>162</v>
      </c>
      <c r="BD6" s="66"/>
      <c r="BE6" s="65" t="s">
        <v>31</v>
      </c>
      <c r="BF6" s="66"/>
      <c r="BG6" s="69" t="s">
        <v>25</v>
      </c>
      <c r="BH6" s="65" t="s">
        <v>28</v>
      </c>
      <c r="BI6" s="66"/>
      <c r="BJ6" s="69" t="s">
        <v>25</v>
      </c>
      <c r="BK6" s="65" t="s">
        <v>28</v>
      </c>
      <c r="BL6" s="66"/>
      <c r="BM6" s="69" t="s">
        <v>25</v>
      </c>
      <c r="BN6" s="65" t="s">
        <v>28</v>
      </c>
      <c r="BO6" s="70"/>
      <c r="BP6" s="70"/>
      <c r="BQ6" s="66"/>
      <c r="BR6" s="69"/>
      <c r="BS6" s="69"/>
      <c r="BT6" s="69"/>
      <c r="BU6" s="69" t="s">
        <v>25</v>
      </c>
      <c r="BV6" s="65" t="s">
        <v>28</v>
      </c>
      <c r="BW6" s="66"/>
      <c r="BX6" s="69" t="s">
        <v>25</v>
      </c>
      <c r="BY6" s="65" t="s">
        <v>28</v>
      </c>
      <c r="BZ6" s="66"/>
      <c r="CA6" s="69" t="s">
        <v>25</v>
      </c>
      <c r="CB6" s="65" t="s">
        <v>28</v>
      </c>
      <c r="CC6" s="84"/>
      <c r="CD6" s="87"/>
      <c r="CE6" s="69" t="s">
        <v>32</v>
      </c>
      <c r="CF6" s="83" t="s">
        <v>33</v>
      </c>
    </row>
    <row r="7" spans="1:87" ht="34.5" customHeight="1" x14ac:dyDescent="0.2">
      <c r="A7" s="93"/>
      <c r="B7" s="69"/>
      <c r="C7" s="67"/>
      <c r="D7" s="71"/>
      <c r="E7" s="71"/>
      <c r="F7" s="68"/>
      <c r="G7" s="69"/>
      <c r="H7" s="74"/>
      <c r="I7" s="82"/>
      <c r="J7" s="82"/>
      <c r="K7" s="75"/>
      <c r="L7" s="69"/>
      <c r="M7" s="74"/>
      <c r="N7" s="82"/>
      <c r="O7" s="82"/>
      <c r="P7" s="75"/>
      <c r="Q7" s="69"/>
      <c r="R7" s="74"/>
      <c r="S7" s="75"/>
      <c r="T7" s="69"/>
      <c r="U7" s="74"/>
      <c r="V7" s="75"/>
      <c r="W7" s="69"/>
      <c r="X7" s="74"/>
      <c r="Y7" s="75"/>
      <c r="Z7" s="69"/>
      <c r="AA7" s="74"/>
      <c r="AB7" s="75"/>
      <c r="AC7" s="69"/>
      <c r="AD7" s="96" t="s">
        <v>160</v>
      </c>
      <c r="AE7" s="97"/>
      <c r="AF7" s="79" t="s">
        <v>49</v>
      </c>
      <c r="AG7" s="69"/>
      <c r="AH7" s="67"/>
      <c r="AI7" s="68"/>
      <c r="AJ7" s="69"/>
      <c r="AK7" s="67"/>
      <c r="AL7" s="68"/>
      <c r="AM7" s="69"/>
      <c r="AN7" s="67"/>
      <c r="AO7" s="68"/>
      <c r="AP7" s="69"/>
      <c r="AQ7" s="67"/>
      <c r="AR7" s="68"/>
      <c r="AS7" s="69"/>
      <c r="AT7" s="67"/>
      <c r="AU7" s="68"/>
      <c r="AV7" s="69"/>
      <c r="AW7" s="67"/>
      <c r="AX7" s="68"/>
      <c r="AY7" s="67"/>
      <c r="AZ7" s="68"/>
      <c r="BA7" s="67"/>
      <c r="BB7" s="68"/>
      <c r="BC7" s="67"/>
      <c r="BD7" s="68"/>
      <c r="BE7" s="67"/>
      <c r="BF7" s="68"/>
      <c r="BG7" s="69"/>
      <c r="BH7" s="67"/>
      <c r="BI7" s="68"/>
      <c r="BJ7" s="69"/>
      <c r="BK7" s="67"/>
      <c r="BL7" s="68"/>
      <c r="BM7" s="69"/>
      <c r="BN7" s="67"/>
      <c r="BO7" s="71"/>
      <c r="BP7" s="71"/>
      <c r="BQ7" s="68"/>
      <c r="BR7" s="69"/>
      <c r="BS7" s="69"/>
      <c r="BT7" s="69"/>
      <c r="BU7" s="69"/>
      <c r="BV7" s="67"/>
      <c r="BW7" s="68"/>
      <c r="BX7" s="69"/>
      <c r="BY7" s="67"/>
      <c r="BZ7" s="68"/>
      <c r="CA7" s="69"/>
      <c r="CB7" s="67"/>
      <c r="CC7" s="85"/>
      <c r="CD7" s="87"/>
      <c r="CE7" s="69"/>
      <c r="CF7" s="83"/>
    </row>
    <row r="8" spans="1:87" ht="125.25" customHeight="1" x14ac:dyDescent="0.2">
      <c r="A8" s="94"/>
      <c r="B8" s="69"/>
      <c r="C8" s="43" t="s">
        <v>34</v>
      </c>
      <c r="D8" s="43" t="s">
        <v>35</v>
      </c>
      <c r="E8" s="43" t="s">
        <v>36</v>
      </c>
      <c r="F8" s="43" t="s">
        <v>37</v>
      </c>
      <c r="G8" s="69"/>
      <c r="H8" s="43" t="s">
        <v>38</v>
      </c>
      <c r="I8" s="43" t="s">
        <v>39</v>
      </c>
      <c r="J8" s="43" t="s">
        <v>40</v>
      </c>
      <c r="K8" s="43" t="s">
        <v>4</v>
      </c>
      <c r="L8" s="69"/>
      <c r="M8" s="43" t="s">
        <v>38</v>
      </c>
      <c r="N8" s="43" t="s">
        <v>39</v>
      </c>
      <c r="O8" s="43" t="s">
        <v>40</v>
      </c>
      <c r="P8" s="43" t="s">
        <v>5</v>
      </c>
      <c r="Q8" s="69"/>
      <c r="R8" s="43" t="s">
        <v>41</v>
      </c>
      <c r="S8" s="43" t="s">
        <v>42</v>
      </c>
      <c r="T8" s="69"/>
      <c r="U8" s="43" t="s">
        <v>43</v>
      </c>
      <c r="V8" s="43" t="s">
        <v>44</v>
      </c>
      <c r="W8" s="69"/>
      <c r="X8" s="43" t="s">
        <v>45</v>
      </c>
      <c r="Y8" s="43" t="s">
        <v>46</v>
      </c>
      <c r="Z8" s="69"/>
      <c r="AA8" s="43" t="s">
        <v>47</v>
      </c>
      <c r="AB8" s="43" t="s">
        <v>48</v>
      </c>
      <c r="AC8" s="69"/>
      <c r="AD8" s="44" t="s">
        <v>158</v>
      </c>
      <c r="AE8" s="32" t="s">
        <v>159</v>
      </c>
      <c r="AF8" s="80"/>
      <c r="AG8" s="69"/>
      <c r="AH8" s="43" t="s">
        <v>50</v>
      </c>
      <c r="AI8" s="43" t="s">
        <v>33</v>
      </c>
      <c r="AJ8" s="69"/>
      <c r="AK8" s="43" t="s">
        <v>50</v>
      </c>
      <c r="AL8" s="43" t="s">
        <v>33</v>
      </c>
      <c r="AM8" s="69"/>
      <c r="AN8" s="43" t="s">
        <v>50</v>
      </c>
      <c r="AO8" s="43" t="s">
        <v>33</v>
      </c>
      <c r="AP8" s="69"/>
      <c r="AQ8" s="43" t="s">
        <v>50</v>
      </c>
      <c r="AR8" s="43" t="s">
        <v>33</v>
      </c>
      <c r="AS8" s="69"/>
      <c r="AT8" s="43" t="s">
        <v>50</v>
      </c>
      <c r="AU8" s="43" t="s">
        <v>51</v>
      </c>
      <c r="AV8" s="69"/>
      <c r="AW8" s="43" t="s">
        <v>50</v>
      </c>
      <c r="AX8" s="43" t="s">
        <v>51</v>
      </c>
      <c r="AY8" s="43" t="s">
        <v>52</v>
      </c>
      <c r="AZ8" s="43" t="s">
        <v>53</v>
      </c>
      <c r="BA8" s="43" t="s">
        <v>54</v>
      </c>
      <c r="BB8" s="43" t="s">
        <v>55</v>
      </c>
      <c r="BC8" s="43" t="s">
        <v>50</v>
      </c>
      <c r="BD8" s="43" t="s">
        <v>51</v>
      </c>
      <c r="BE8" s="43" t="s">
        <v>50</v>
      </c>
      <c r="BF8" s="43" t="s">
        <v>51</v>
      </c>
      <c r="BG8" s="69"/>
      <c r="BH8" s="43" t="s">
        <v>56</v>
      </c>
      <c r="BI8" s="43" t="s">
        <v>57</v>
      </c>
      <c r="BJ8" s="69"/>
      <c r="BK8" s="43" t="s">
        <v>58</v>
      </c>
      <c r="BL8" s="43" t="s">
        <v>59</v>
      </c>
      <c r="BM8" s="69"/>
      <c r="BN8" s="43" t="s">
        <v>60</v>
      </c>
      <c r="BO8" s="43" t="s">
        <v>61</v>
      </c>
      <c r="BP8" s="43" t="s">
        <v>62</v>
      </c>
      <c r="BQ8" s="43" t="s">
        <v>63</v>
      </c>
      <c r="BR8" s="69"/>
      <c r="BS8" s="69"/>
      <c r="BT8" s="69"/>
      <c r="BU8" s="69"/>
      <c r="BV8" s="43" t="s">
        <v>64</v>
      </c>
      <c r="BW8" s="43" t="s">
        <v>65</v>
      </c>
      <c r="BX8" s="69"/>
      <c r="BY8" s="43" t="s">
        <v>66</v>
      </c>
      <c r="BZ8" s="43" t="s">
        <v>67</v>
      </c>
      <c r="CA8" s="69"/>
      <c r="CB8" s="43" t="s">
        <v>68</v>
      </c>
      <c r="CC8" s="42" t="s">
        <v>69</v>
      </c>
      <c r="CD8" s="87"/>
      <c r="CE8" s="69"/>
      <c r="CF8" s="83"/>
    </row>
    <row r="9" spans="1:87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3">
        <v>54</v>
      </c>
      <c r="BD9" s="3">
        <v>55</v>
      </c>
      <c r="BE9" s="3">
        <v>56</v>
      </c>
      <c r="BF9" s="3">
        <v>57</v>
      </c>
      <c r="BG9" s="3">
        <v>58</v>
      </c>
      <c r="BH9" s="3">
        <v>59</v>
      </c>
      <c r="BI9" s="3">
        <v>60</v>
      </c>
      <c r="BJ9" s="3">
        <v>61</v>
      </c>
      <c r="BK9" s="3">
        <v>62</v>
      </c>
      <c r="BL9" s="3">
        <v>63</v>
      </c>
      <c r="BM9" s="3">
        <v>64</v>
      </c>
      <c r="BN9" s="3">
        <v>65</v>
      </c>
      <c r="BO9" s="3">
        <v>66</v>
      </c>
      <c r="BP9" s="3">
        <v>67</v>
      </c>
      <c r="BQ9" s="3">
        <v>68</v>
      </c>
      <c r="BR9" s="3">
        <v>69</v>
      </c>
      <c r="BS9" s="3">
        <v>70</v>
      </c>
      <c r="BT9" s="3">
        <v>71</v>
      </c>
      <c r="BU9" s="3">
        <v>72</v>
      </c>
      <c r="BV9" s="3">
        <v>73</v>
      </c>
      <c r="BW9" s="3">
        <v>74</v>
      </c>
      <c r="BX9" s="3">
        <v>75</v>
      </c>
      <c r="BY9" s="3">
        <v>76</v>
      </c>
      <c r="BZ9" s="3">
        <v>77</v>
      </c>
      <c r="CA9" s="3">
        <v>78</v>
      </c>
      <c r="CB9" s="3">
        <v>79</v>
      </c>
      <c r="CC9" s="4">
        <v>80</v>
      </c>
      <c r="CD9" s="5">
        <v>81</v>
      </c>
      <c r="CE9" s="3">
        <v>82</v>
      </c>
      <c r="CF9" s="3">
        <v>83</v>
      </c>
    </row>
    <row r="10" spans="1:87" s="10" customFormat="1" ht="47.25" x14ac:dyDescent="0.2">
      <c r="A10" s="6" t="s">
        <v>70</v>
      </c>
      <c r="B10" s="33">
        <f t="shared" ref="B10:B73" si="0">SUM(C10:F10)</f>
        <v>0</v>
      </c>
      <c r="C10" s="34">
        <v>0</v>
      </c>
      <c r="D10" s="34">
        <v>0</v>
      </c>
      <c r="E10" s="34">
        <v>0</v>
      </c>
      <c r="F10" s="34">
        <v>0</v>
      </c>
      <c r="G10" s="33">
        <f t="shared" ref="G10:G72" si="1">SUM(H10:K10)</f>
        <v>60</v>
      </c>
      <c r="H10" s="34">
        <v>0</v>
      </c>
      <c r="I10" s="34">
        <v>0</v>
      </c>
      <c r="J10" s="34">
        <v>0</v>
      </c>
      <c r="K10" s="34">
        <v>60</v>
      </c>
      <c r="L10" s="33">
        <f t="shared" ref="L10:L73" si="2">SUM(M10:P10)</f>
        <v>631</v>
      </c>
      <c r="M10" s="34">
        <v>0</v>
      </c>
      <c r="N10" s="34">
        <v>0</v>
      </c>
      <c r="O10" s="34">
        <v>0</v>
      </c>
      <c r="P10" s="34">
        <v>631</v>
      </c>
      <c r="Q10" s="33">
        <f t="shared" ref="Q10:Q73" si="3">R10+S10</f>
        <v>0</v>
      </c>
      <c r="R10" s="34">
        <v>0</v>
      </c>
      <c r="S10" s="34">
        <v>0</v>
      </c>
      <c r="T10" s="33">
        <f t="shared" ref="T10:T73" si="4">U10+V10</f>
        <v>0</v>
      </c>
      <c r="U10" s="34">
        <v>0</v>
      </c>
      <c r="V10" s="34">
        <v>0</v>
      </c>
      <c r="W10" s="33">
        <f t="shared" ref="W10:W73" si="5">X10+Y10</f>
        <v>0</v>
      </c>
      <c r="X10" s="34">
        <v>0</v>
      </c>
      <c r="Y10" s="34">
        <v>0</v>
      </c>
      <c r="Z10" s="33">
        <f t="shared" ref="Z10:Z73" si="6">AA10+AB10</f>
        <v>0</v>
      </c>
      <c r="AA10" s="34">
        <v>0</v>
      </c>
      <c r="AB10" s="34">
        <v>0</v>
      </c>
      <c r="AC10" s="33">
        <f t="shared" ref="AC10:AC73" si="7">AD10+AF10</f>
        <v>0</v>
      </c>
      <c r="AD10" s="34">
        <v>0</v>
      </c>
      <c r="AE10" s="34"/>
      <c r="AF10" s="34">
        <v>0</v>
      </c>
      <c r="AG10" s="33">
        <f t="shared" ref="AG10:AG73" si="8">AH10+AI10</f>
        <v>0</v>
      </c>
      <c r="AH10" s="34">
        <v>0</v>
      </c>
      <c r="AI10" s="34">
        <v>0</v>
      </c>
      <c r="AJ10" s="33">
        <f t="shared" ref="AJ10:AJ73" si="9">AK10+AL10</f>
        <v>0</v>
      </c>
      <c r="AK10" s="34">
        <v>0</v>
      </c>
      <c r="AL10" s="34">
        <v>0</v>
      </c>
      <c r="AM10" s="33">
        <f t="shared" ref="AM10:AM73" si="10">AN10+AO10</f>
        <v>0</v>
      </c>
      <c r="AN10" s="34">
        <v>0</v>
      </c>
      <c r="AO10" s="34">
        <v>0</v>
      </c>
      <c r="AP10" s="33">
        <f t="shared" ref="AP10:AP73" si="11">AQ10+AR10</f>
        <v>0</v>
      </c>
      <c r="AQ10" s="34">
        <v>0</v>
      </c>
      <c r="AR10" s="34">
        <v>0</v>
      </c>
      <c r="AS10" s="33">
        <f t="shared" ref="AS10:AS73" si="12">AT10+AU10</f>
        <v>0</v>
      </c>
      <c r="AT10" s="34">
        <v>0</v>
      </c>
      <c r="AU10" s="34">
        <v>0</v>
      </c>
      <c r="AV10" s="33">
        <f t="shared" ref="AV10:AV73" si="13">AX10+AW10</f>
        <v>0</v>
      </c>
      <c r="AW10" s="33">
        <f t="shared" ref="AW10:AX73" si="14">AY10+BA10+BC10+BE10</f>
        <v>0</v>
      </c>
      <c r="AX10" s="33">
        <f t="shared" si="14"/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4">
        <v>0</v>
      </c>
      <c r="BF10" s="34">
        <v>0</v>
      </c>
      <c r="BG10" s="33">
        <f t="shared" ref="BG10:BG73" si="15">BH10+BI10</f>
        <v>0</v>
      </c>
      <c r="BH10" s="34">
        <v>0</v>
      </c>
      <c r="BI10" s="34">
        <v>0</v>
      </c>
      <c r="BJ10" s="33">
        <f t="shared" ref="BJ10:BJ73" si="16">BK10+BL10</f>
        <v>0</v>
      </c>
      <c r="BK10" s="34">
        <v>0</v>
      </c>
      <c r="BL10" s="34">
        <v>0</v>
      </c>
      <c r="BM10" s="33">
        <f t="shared" ref="BM10:BM73" si="17">SUM(BN10:BQ10)</f>
        <v>60</v>
      </c>
      <c r="BN10" s="34">
        <v>0</v>
      </c>
      <c r="BO10" s="34">
        <v>0</v>
      </c>
      <c r="BP10" s="34">
        <v>30</v>
      </c>
      <c r="BQ10" s="34">
        <v>30</v>
      </c>
      <c r="BR10" s="34">
        <v>0</v>
      </c>
      <c r="BS10" s="34">
        <v>0</v>
      </c>
      <c r="BT10" s="34">
        <v>0</v>
      </c>
      <c r="BU10" s="33">
        <f t="shared" ref="BU10:BU73" si="18">BV10+BW10</f>
        <v>0</v>
      </c>
      <c r="BV10" s="34">
        <v>0</v>
      </c>
      <c r="BW10" s="34">
        <v>0</v>
      </c>
      <c r="BX10" s="33">
        <f t="shared" ref="BX10:BX73" si="19">BY10+BZ10</f>
        <v>0</v>
      </c>
      <c r="BY10" s="34">
        <v>0</v>
      </c>
      <c r="BZ10" s="34">
        <v>0</v>
      </c>
      <c r="CA10" s="33">
        <f t="shared" ref="CA10:CA73" si="20">CB10+CC10</f>
        <v>0</v>
      </c>
      <c r="CB10" s="34">
        <v>0</v>
      </c>
      <c r="CC10" s="34">
        <v>0</v>
      </c>
      <c r="CD10" s="7">
        <f t="shared" ref="CD10:CD73" si="21">CE10+CF10</f>
        <v>751</v>
      </c>
      <c r="CE10" s="8">
        <f t="shared" ref="CE10:CE73" si="22">C10+E10+L10+U10+X10+AA10+AD10+AH10+AK10+AN10+AQ10+AT10+BE10+BH10+BK10+BN10+BQ10+BR10+BT10+BV10+BY10+CB10+BC10+BA10+AY10+R10+BP10</f>
        <v>691</v>
      </c>
      <c r="CF10" s="9">
        <f t="shared" ref="CF10:CF73" si="23">D10+F10+G10+V10+Y10+AB10+AF10+AI10+AL10+AO10+AR10+AU10+BF10+BI10+BL10+BO10+BS10+BW10+BZ10+CC10+BD10+BB10+AZ10+S10</f>
        <v>60</v>
      </c>
      <c r="CI10" s="45"/>
    </row>
    <row r="11" spans="1:87" s="10" customFormat="1" ht="47.25" x14ac:dyDescent="0.2">
      <c r="A11" s="6" t="s">
        <v>71</v>
      </c>
      <c r="B11" s="33">
        <f t="shared" si="0"/>
        <v>0</v>
      </c>
      <c r="C11" s="34">
        <v>0</v>
      </c>
      <c r="D11" s="34">
        <v>0</v>
      </c>
      <c r="E11" s="34">
        <v>0</v>
      </c>
      <c r="F11" s="34">
        <v>0</v>
      </c>
      <c r="G11" s="33">
        <f t="shared" si="1"/>
        <v>120</v>
      </c>
      <c r="H11" s="34">
        <v>0</v>
      </c>
      <c r="I11" s="34">
        <v>0</v>
      </c>
      <c r="J11" s="34">
        <v>0</v>
      </c>
      <c r="K11" s="34">
        <v>120</v>
      </c>
      <c r="L11" s="33">
        <f t="shared" si="2"/>
        <v>436</v>
      </c>
      <c r="M11" s="34">
        <v>0</v>
      </c>
      <c r="N11" s="34">
        <v>0</v>
      </c>
      <c r="O11" s="34">
        <v>0</v>
      </c>
      <c r="P11" s="34">
        <v>436</v>
      </c>
      <c r="Q11" s="33">
        <f t="shared" si="3"/>
        <v>0</v>
      </c>
      <c r="R11" s="34">
        <v>0</v>
      </c>
      <c r="S11" s="34">
        <v>0</v>
      </c>
      <c r="T11" s="33">
        <f t="shared" si="4"/>
        <v>0</v>
      </c>
      <c r="U11" s="34">
        <v>0</v>
      </c>
      <c r="V11" s="34">
        <v>0</v>
      </c>
      <c r="W11" s="33">
        <f t="shared" si="5"/>
        <v>0</v>
      </c>
      <c r="X11" s="34">
        <v>0</v>
      </c>
      <c r="Y11" s="34">
        <v>0</v>
      </c>
      <c r="Z11" s="33">
        <f t="shared" si="6"/>
        <v>0</v>
      </c>
      <c r="AA11" s="34">
        <v>0</v>
      </c>
      <c r="AB11" s="34">
        <v>0</v>
      </c>
      <c r="AC11" s="33">
        <f t="shared" si="7"/>
        <v>0</v>
      </c>
      <c r="AD11" s="34">
        <v>0</v>
      </c>
      <c r="AE11" s="34"/>
      <c r="AF11" s="34">
        <v>0</v>
      </c>
      <c r="AG11" s="33">
        <f t="shared" si="8"/>
        <v>0</v>
      </c>
      <c r="AH11" s="34">
        <v>0</v>
      </c>
      <c r="AI11" s="34">
        <v>0</v>
      </c>
      <c r="AJ11" s="33">
        <f t="shared" si="9"/>
        <v>0</v>
      </c>
      <c r="AK11" s="34">
        <v>0</v>
      </c>
      <c r="AL11" s="34">
        <v>0</v>
      </c>
      <c r="AM11" s="33">
        <f t="shared" si="10"/>
        <v>0</v>
      </c>
      <c r="AN11" s="34">
        <v>0</v>
      </c>
      <c r="AO11" s="34">
        <v>0</v>
      </c>
      <c r="AP11" s="33">
        <f t="shared" si="11"/>
        <v>0</v>
      </c>
      <c r="AQ11" s="34">
        <v>0</v>
      </c>
      <c r="AR11" s="34">
        <v>0</v>
      </c>
      <c r="AS11" s="33">
        <f t="shared" si="12"/>
        <v>0</v>
      </c>
      <c r="AT11" s="34">
        <v>0</v>
      </c>
      <c r="AU11" s="34">
        <v>0</v>
      </c>
      <c r="AV11" s="33">
        <f t="shared" si="13"/>
        <v>0</v>
      </c>
      <c r="AW11" s="33">
        <f t="shared" si="14"/>
        <v>0</v>
      </c>
      <c r="AX11" s="33">
        <f t="shared" si="14"/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4">
        <v>0</v>
      </c>
      <c r="BF11" s="34">
        <v>0</v>
      </c>
      <c r="BG11" s="33">
        <f t="shared" si="15"/>
        <v>0</v>
      </c>
      <c r="BH11" s="34">
        <v>0</v>
      </c>
      <c r="BI11" s="34">
        <v>0</v>
      </c>
      <c r="BJ11" s="33">
        <f t="shared" si="16"/>
        <v>0</v>
      </c>
      <c r="BK11" s="34">
        <v>0</v>
      </c>
      <c r="BL11" s="34">
        <v>0</v>
      </c>
      <c r="BM11" s="33">
        <f t="shared" si="17"/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3">
        <f t="shared" si="18"/>
        <v>0</v>
      </c>
      <c r="BV11" s="34">
        <v>0</v>
      </c>
      <c r="BW11" s="34">
        <v>0</v>
      </c>
      <c r="BX11" s="33">
        <f t="shared" si="19"/>
        <v>0</v>
      </c>
      <c r="BY11" s="34">
        <v>0</v>
      </c>
      <c r="BZ11" s="34">
        <v>0</v>
      </c>
      <c r="CA11" s="33">
        <f t="shared" si="20"/>
        <v>0</v>
      </c>
      <c r="CB11" s="34">
        <v>0</v>
      </c>
      <c r="CC11" s="34">
        <v>0</v>
      </c>
      <c r="CD11" s="7">
        <f t="shared" si="21"/>
        <v>556</v>
      </c>
      <c r="CE11" s="8">
        <f t="shared" si="22"/>
        <v>436</v>
      </c>
      <c r="CF11" s="9">
        <f t="shared" si="23"/>
        <v>120</v>
      </c>
      <c r="CI11" s="45"/>
    </row>
    <row r="12" spans="1:87" s="10" customFormat="1" ht="47.25" x14ac:dyDescent="0.2">
      <c r="A12" s="6" t="s">
        <v>72</v>
      </c>
      <c r="B12" s="33">
        <f t="shared" si="0"/>
        <v>0</v>
      </c>
      <c r="C12" s="34">
        <v>0</v>
      </c>
      <c r="D12" s="34">
        <v>0</v>
      </c>
      <c r="E12" s="34">
        <v>0</v>
      </c>
      <c r="F12" s="34">
        <v>0</v>
      </c>
      <c r="G12" s="33">
        <f t="shared" si="1"/>
        <v>0</v>
      </c>
      <c r="H12" s="34">
        <v>0</v>
      </c>
      <c r="I12" s="34">
        <v>0</v>
      </c>
      <c r="J12" s="34">
        <v>0</v>
      </c>
      <c r="K12" s="34">
        <v>0</v>
      </c>
      <c r="L12" s="33">
        <f t="shared" si="2"/>
        <v>442</v>
      </c>
      <c r="M12" s="34">
        <v>0</v>
      </c>
      <c r="N12" s="34">
        <v>0</v>
      </c>
      <c r="O12" s="34">
        <v>0</v>
      </c>
      <c r="P12" s="34">
        <v>442</v>
      </c>
      <c r="Q12" s="33">
        <f t="shared" si="3"/>
        <v>0</v>
      </c>
      <c r="R12" s="34">
        <v>0</v>
      </c>
      <c r="S12" s="34">
        <v>0</v>
      </c>
      <c r="T12" s="33">
        <f t="shared" si="4"/>
        <v>0</v>
      </c>
      <c r="U12" s="34">
        <v>0</v>
      </c>
      <c r="V12" s="34">
        <v>0</v>
      </c>
      <c r="W12" s="33">
        <f t="shared" si="5"/>
        <v>0</v>
      </c>
      <c r="X12" s="34">
        <v>0</v>
      </c>
      <c r="Y12" s="34">
        <v>0</v>
      </c>
      <c r="Z12" s="33">
        <f t="shared" si="6"/>
        <v>0</v>
      </c>
      <c r="AA12" s="34">
        <v>0</v>
      </c>
      <c r="AB12" s="34">
        <v>0</v>
      </c>
      <c r="AC12" s="33">
        <f t="shared" si="7"/>
        <v>0</v>
      </c>
      <c r="AD12" s="34">
        <v>0</v>
      </c>
      <c r="AE12" s="34"/>
      <c r="AF12" s="34">
        <v>0</v>
      </c>
      <c r="AG12" s="33">
        <f t="shared" si="8"/>
        <v>0</v>
      </c>
      <c r="AH12" s="34">
        <v>0</v>
      </c>
      <c r="AI12" s="34">
        <v>0</v>
      </c>
      <c r="AJ12" s="33">
        <f t="shared" si="9"/>
        <v>0</v>
      </c>
      <c r="AK12" s="34">
        <v>0</v>
      </c>
      <c r="AL12" s="34">
        <v>0</v>
      </c>
      <c r="AM12" s="33">
        <f t="shared" si="10"/>
        <v>0</v>
      </c>
      <c r="AN12" s="34">
        <v>0</v>
      </c>
      <c r="AO12" s="34">
        <v>0</v>
      </c>
      <c r="AP12" s="33">
        <f t="shared" si="11"/>
        <v>0</v>
      </c>
      <c r="AQ12" s="34">
        <v>0</v>
      </c>
      <c r="AR12" s="34">
        <v>0</v>
      </c>
      <c r="AS12" s="33">
        <f t="shared" si="12"/>
        <v>0</v>
      </c>
      <c r="AT12" s="34">
        <v>0</v>
      </c>
      <c r="AU12" s="34">
        <v>0</v>
      </c>
      <c r="AV12" s="33">
        <f t="shared" si="13"/>
        <v>0</v>
      </c>
      <c r="AW12" s="33">
        <f t="shared" si="14"/>
        <v>0</v>
      </c>
      <c r="AX12" s="33">
        <f t="shared" si="14"/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4">
        <v>0</v>
      </c>
      <c r="BF12" s="34">
        <v>0</v>
      </c>
      <c r="BG12" s="33">
        <f t="shared" si="15"/>
        <v>0</v>
      </c>
      <c r="BH12" s="34">
        <v>0</v>
      </c>
      <c r="BI12" s="34">
        <v>0</v>
      </c>
      <c r="BJ12" s="33">
        <f t="shared" si="16"/>
        <v>0</v>
      </c>
      <c r="BK12" s="34">
        <v>0</v>
      </c>
      <c r="BL12" s="34">
        <v>0</v>
      </c>
      <c r="BM12" s="33">
        <f t="shared" si="17"/>
        <v>96</v>
      </c>
      <c r="BN12" s="34">
        <v>0</v>
      </c>
      <c r="BO12" s="34">
        <v>0</v>
      </c>
      <c r="BP12" s="34">
        <v>63</v>
      </c>
      <c r="BQ12" s="34">
        <v>33</v>
      </c>
      <c r="BR12" s="34">
        <v>0</v>
      </c>
      <c r="BS12" s="34">
        <v>0</v>
      </c>
      <c r="BT12" s="34">
        <v>0</v>
      </c>
      <c r="BU12" s="33">
        <f t="shared" si="18"/>
        <v>0</v>
      </c>
      <c r="BV12" s="34">
        <v>0</v>
      </c>
      <c r="BW12" s="34">
        <v>0</v>
      </c>
      <c r="BX12" s="33">
        <f t="shared" si="19"/>
        <v>0</v>
      </c>
      <c r="BY12" s="34">
        <v>0</v>
      </c>
      <c r="BZ12" s="34">
        <v>0</v>
      </c>
      <c r="CA12" s="33">
        <f t="shared" si="20"/>
        <v>0</v>
      </c>
      <c r="CB12" s="34">
        <v>0</v>
      </c>
      <c r="CC12" s="34">
        <v>0</v>
      </c>
      <c r="CD12" s="7">
        <f t="shared" si="21"/>
        <v>538</v>
      </c>
      <c r="CE12" s="8">
        <f t="shared" si="22"/>
        <v>538</v>
      </c>
      <c r="CF12" s="9">
        <f t="shared" si="23"/>
        <v>0</v>
      </c>
      <c r="CI12" s="45"/>
    </row>
    <row r="13" spans="1:87" ht="47.25" x14ac:dyDescent="0.2">
      <c r="A13" s="6" t="s">
        <v>73</v>
      </c>
      <c r="B13" s="33">
        <f t="shared" si="0"/>
        <v>0</v>
      </c>
      <c r="C13" s="34">
        <v>0</v>
      </c>
      <c r="D13" s="34">
        <v>0</v>
      </c>
      <c r="E13" s="34">
        <v>0</v>
      </c>
      <c r="F13" s="34">
        <v>0</v>
      </c>
      <c r="G13" s="33">
        <f t="shared" si="1"/>
        <v>52</v>
      </c>
      <c r="H13" s="34">
        <v>0</v>
      </c>
      <c r="I13" s="34">
        <v>0</v>
      </c>
      <c r="J13" s="34">
        <v>0</v>
      </c>
      <c r="K13" s="34">
        <v>52</v>
      </c>
      <c r="L13" s="33">
        <f t="shared" si="2"/>
        <v>497</v>
      </c>
      <c r="M13" s="34">
        <v>0</v>
      </c>
      <c r="N13" s="34">
        <v>0</v>
      </c>
      <c r="O13" s="34">
        <v>0</v>
      </c>
      <c r="P13" s="34">
        <v>497</v>
      </c>
      <c r="Q13" s="33">
        <f t="shared" si="3"/>
        <v>0</v>
      </c>
      <c r="R13" s="34">
        <v>0</v>
      </c>
      <c r="S13" s="34">
        <v>0</v>
      </c>
      <c r="T13" s="33">
        <f t="shared" si="4"/>
        <v>0</v>
      </c>
      <c r="U13" s="34">
        <v>0</v>
      </c>
      <c r="V13" s="34">
        <v>0</v>
      </c>
      <c r="W13" s="33">
        <f t="shared" si="5"/>
        <v>0</v>
      </c>
      <c r="X13" s="34">
        <v>0</v>
      </c>
      <c r="Y13" s="34">
        <v>0</v>
      </c>
      <c r="Z13" s="33">
        <f t="shared" si="6"/>
        <v>0</v>
      </c>
      <c r="AA13" s="34">
        <v>0</v>
      </c>
      <c r="AB13" s="34">
        <v>0</v>
      </c>
      <c r="AC13" s="33">
        <f t="shared" si="7"/>
        <v>0</v>
      </c>
      <c r="AD13" s="34">
        <v>0</v>
      </c>
      <c r="AE13" s="34"/>
      <c r="AF13" s="34">
        <v>0</v>
      </c>
      <c r="AG13" s="33">
        <f t="shared" si="8"/>
        <v>0</v>
      </c>
      <c r="AH13" s="34">
        <v>0</v>
      </c>
      <c r="AI13" s="34">
        <v>0</v>
      </c>
      <c r="AJ13" s="33">
        <f t="shared" si="9"/>
        <v>0</v>
      </c>
      <c r="AK13" s="34">
        <v>0</v>
      </c>
      <c r="AL13" s="34">
        <v>0</v>
      </c>
      <c r="AM13" s="33">
        <f t="shared" si="10"/>
        <v>0</v>
      </c>
      <c r="AN13" s="34">
        <v>0</v>
      </c>
      <c r="AO13" s="34">
        <v>0</v>
      </c>
      <c r="AP13" s="33">
        <f t="shared" si="11"/>
        <v>0</v>
      </c>
      <c r="AQ13" s="34">
        <v>0</v>
      </c>
      <c r="AR13" s="34">
        <v>0</v>
      </c>
      <c r="AS13" s="33">
        <f t="shared" si="12"/>
        <v>0</v>
      </c>
      <c r="AT13" s="34">
        <v>0</v>
      </c>
      <c r="AU13" s="34">
        <v>0</v>
      </c>
      <c r="AV13" s="33">
        <f t="shared" si="13"/>
        <v>0</v>
      </c>
      <c r="AW13" s="33">
        <f t="shared" si="14"/>
        <v>0</v>
      </c>
      <c r="AX13" s="33">
        <f t="shared" si="14"/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4">
        <v>0</v>
      </c>
      <c r="BF13" s="34">
        <v>0</v>
      </c>
      <c r="BG13" s="33">
        <f t="shared" si="15"/>
        <v>0</v>
      </c>
      <c r="BH13" s="34">
        <v>0</v>
      </c>
      <c r="BI13" s="34">
        <v>0</v>
      </c>
      <c r="BJ13" s="33">
        <f t="shared" si="16"/>
        <v>0</v>
      </c>
      <c r="BK13" s="34">
        <v>0</v>
      </c>
      <c r="BL13" s="34">
        <v>0</v>
      </c>
      <c r="BM13" s="33">
        <f t="shared" si="17"/>
        <v>30</v>
      </c>
      <c r="BN13" s="34">
        <v>30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3">
        <f t="shared" si="18"/>
        <v>0</v>
      </c>
      <c r="BV13" s="34">
        <v>0</v>
      </c>
      <c r="BW13" s="34">
        <v>0</v>
      </c>
      <c r="BX13" s="33">
        <f t="shared" si="19"/>
        <v>0</v>
      </c>
      <c r="BY13" s="34">
        <v>0</v>
      </c>
      <c r="BZ13" s="34">
        <v>0</v>
      </c>
      <c r="CA13" s="33">
        <f t="shared" si="20"/>
        <v>0</v>
      </c>
      <c r="CB13" s="34">
        <v>0</v>
      </c>
      <c r="CC13" s="34">
        <v>0</v>
      </c>
      <c r="CD13" s="7">
        <f t="shared" si="21"/>
        <v>579</v>
      </c>
      <c r="CE13" s="8">
        <f t="shared" si="22"/>
        <v>527</v>
      </c>
      <c r="CF13" s="9">
        <f t="shared" si="23"/>
        <v>52</v>
      </c>
      <c r="CG13" s="10"/>
      <c r="CI13" s="45"/>
    </row>
    <row r="14" spans="1:87" ht="47.25" x14ac:dyDescent="0.2">
      <c r="A14" s="6" t="s">
        <v>74</v>
      </c>
      <c r="B14" s="33">
        <f t="shared" si="0"/>
        <v>0</v>
      </c>
      <c r="C14" s="34"/>
      <c r="D14" s="34"/>
      <c r="E14" s="34"/>
      <c r="F14" s="34"/>
      <c r="G14" s="33">
        <f t="shared" si="1"/>
        <v>128</v>
      </c>
      <c r="H14" s="34">
        <v>0</v>
      </c>
      <c r="I14" s="34">
        <v>0</v>
      </c>
      <c r="J14" s="34">
        <v>0</v>
      </c>
      <c r="K14" s="34">
        <v>128</v>
      </c>
      <c r="L14" s="33">
        <f t="shared" si="2"/>
        <v>1288</v>
      </c>
      <c r="M14" s="34">
        <v>840</v>
      </c>
      <c r="N14" s="34">
        <v>0</v>
      </c>
      <c r="O14" s="34">
        <v>0</v>
      </c>
      <c r="P14" s="34">
        <v>448</v>
      </c>
      <c r="Q14" s="33">
        <f t="shared" si="3"/>
        <v>0</v>
      </c>
      <c r="R14" s="34">
        <v>0</v>
      </c>
      <c r="S14" s="34">
        <v>0</v>
      </c>
      <c r="T14" s="33">
        <f t="shared" si="4"/>
        <v>64</v>
      </c>
      <c r="U14" s="34">
        <v>64</v>
      </c>
      <c r="V14" s="34">
        <v>0</v>
      </c>
      <c r="W14" s="33">
        <f t="shared" si="5"/>
        <v>0</v>
      </c>
      <c r="X14" s="34">
        <v>0</v>
      </c>
      <c r="Y14" s="34">
        <v>0</v>
      </c>
      <c r="Z14" s="33">
        <f t="shared" si="6"/>
        <v>194</v>
      </c>
      <c r="AA14" s="34">
        <v>64</v>
      </c>
      <c r="AB14" s="34">
        <v>130</v>
      </c>
      <c r="AC14" s="33">
        <f t="shared" si="7"/>
        <v>200</v>
      </c>
      <c r="AD14" s="34">
        <v>200</v>
      </c>
      <c r="AE14" s="34">
        <v>200</v>
      </c>
      <c r="AF14" s="34">
        <v>0</v>
      </c>
      <c r="AG14" s="33">
        <f t="shared" si="8"/>
        <v>0</v>
      </c>
      <c r="AH14" s="34">
        <v>0</v>
      </c>
      <c r="AI14" s="34">
        <v>0</v>
      </c>
      <c r="AJ14" s="33">
        <f t="shared" si="9"/>
        <v>0</v>
      </c>
      <c r="AK14" s="34">
        <v>0</v>
      </c>
      <c r="AL14" s="34">
        <v>0</v>
      </c>
      <c r="AM14" s="33">
        <f t="shared" si="10"/>
        <v>0</v>
      </c>
      <c r="AN14" s="34">
        <v>0</v>
      </c>
      <c r="AO14" s="34">
        <v>0</v>
      </c>
      <c r="AP14" s="33">
        <f t="shared" si="11"/>
        <v>0</v>
      </c>
      <c r="AQ14" s="34">
        <v>0</v>
      </c>
      <c r="AR14" s="34">
        <v>0</v>
      </c>
      <c r="AS14" s="33">
        <f t="shared" si="12"/>
        <v>0</v>
      </c>
      <c r="AT14" s="34">
        <v>0</v>
      </c>
      <c r="AU14" s="34">
        <v>0</v>
      </c>
      <c r="AV14" s="33">
        <f t="shared" si="13"/>
        <v>1000</v>
      </c>
      <c r="AW14" s="33">
        <f t="shared" si="14"/>
        <v>1000</v>
      </c>
      <c r="AX14" s="33">
        <f t="shared" si="14"/>
        <v>0</v>
      </c>
      <c r="AY14" s="35"/>
      <c r="AZ14" s="35"/>
      <c r="BA14" s="35"/>
      <c r="BB14" s="35"/>
      <c r="BC14" s="35"/>
      <c r="BD14" s="35"/>
      <c r="BE14" s="34">
        <v>1000</v>
      </c>
      <c r="BF14" s="34"/>
      <c r="BG14" s="33">
        <f t="shared" si="15"/>
        <v>62</v>
      </c>
      <c r="BH14" s="34">
        <v>62</v>
      </c>
      <c r="BI14" s="34"/>
      <c r="BJ14" s="33">
        <f t="shared" si="16"/>
        <v>0</v>
      </c>
      <c r="BK14" s="34"/>
      <c r="BL14" s="34"/>
      <c r="BM14" s="33">
        <f t="shared" si="17"/>
        <v>606</v>
      </c>
      <c r="BN14" s="34">
        <v>216</v>
      </c>
      <c r="BO14" s="34">
        <v>0</v>
      </c>
      <c r="BP14" s="34">
        <v>0</v>
      </c>
      <c r="BQ14" s="34">
        <v>390</v>
      </c>
      <c r="BR14" s="34">
        <v>0</v>
      </c>
      <c r="BS14" s="34">
        <v>0</v>
      </c>
      <c r="BT14" s="34"/>
      <c r="BU14" s="33">
        <f t="shared" si="18"/>
        <v>63</v>
      </c>
      <c r="BV14" s="34">
        <v>63</v>
      </c>
      <c r="BW14" s="34"/>
      <c r="BX14" s="33">
        <f t="shared" si="19"/>
        <v>0</v>
      </c>
      <c r="BY14" s="34"/>
      <c r="BZ14" s="34"/>
      <c r="CA14" s="33">
        <f t="shared" si="20"/>
        <v>0</v>
      </c>
      <c r="CB14" s="34"/>
      <c r="CC14" s="34"/>
      <c r="CD14" s="7">
        <f t="shared" si="21"/>
        <v>3605</v>
      </c>
      <c r="CE14" s="8">
        <f t="shared" si="22"/>
        <v>3347</v>
      </c>
      <c r="CF14" s="9">
        <f t="shared" si="23"/>
        <v>258</v>
      </c>
      <c r="CG14" s="10"/>
      <c r="CI14" s="45"/>
    </row>
    <row r="15" spans="1:87" ht="47.25" x14ac:dyDescent="0.2">
      <c r="A15" s="6" t="s">
        <v>75</v>
      </c>
      <c r="B15" s="33">
        <f t="shared" si="0"/>
        <v>0</v>
      </c>
      <c r="C15" s="34">
        <v>0</v>
      </c>
      <c r="D15" s="34">
        <v>0</v>
      </c>
      <c r="E15" s="34">
        <v>0</v>
      </c>
      <c r="F15" s="34">
        <v>0</v>
      </c>
      <c r="G15" s="33">
        <f t="shared" si="1"/>
        <v>860</v>
      </c>
      <c r="H15" s="34">
        <v>0</v>
      </c>
      <c r="I15" s="34">
        <v>0</v>
      </c>
      <c r="J15" s="34">
        <v>0</v>
      </c>
      <c r="K15" s="34">
        <v>860</v>
      </c>
      <c r="L15" s="33">
        <f t="shared" si="2"/>
        <v>3366</v>
      </c>
      <c r="M15" s="34">
        <v>0</v>
      </c>
      <c r="N15" s="34">
        <v>0</v>
      </c>
      <c r="O15" s="34">
        <v>0</v>
      </c>
      <c r="P15" s="34">
        <v>3366</v>
      </c>
      <c r="Q15" s="33">
        <f t="shared" si="3"/>
        <v>0</v>
      </c>
      <c r="R15" s="34">
        <v>0</v>
      </c>
      <c r="S15" s="34">
        <v>0</v>
      </c>
      <c r="T15" s="33">
        <f t="shared" si="4"/>
        <v>64</v>
      </c>
      <c r="U15" s="34">
        <v>64</v>
      </c>
      <c r="V15" s="34">
        <v>0</v>
      </c>
      <c r="W15" s="33">
        <f t="shared" si="5"/>
        <v>0</v>
      </c>
      <c r="X15" s="34">
        <v>0</v>
      </c>
      <c r="Y15" s="34">
        <v>0</v>
      </c>
      <c r="Z15" s="33">
        <f t="shared" si="6"/>
        <v>330</v>
      </c>
      <c r="AA15" s="34">
        <v>330</v>
      </c>
      <c r="AB15" s="34">
        <v>0</v>
      </c>
      <c r="AC15" s="33">
        <f t="shared" si="7"/>
        <v>0</v>
      </c>
      <c r="AD15" s="34">
        <v>0</v>
      </c>
      <c r="AE15" s="34"/>
      <c r="AF15" s="34">
        <v>0</v>
      </c>
      <c r="AG15" s="33">
        <f t="shared" si="8"/>
        <v>0</v>
      </c>
      <c r="AH15" s="34">
        <v>0</v>
      </c>
      <c r="AI15" s="34">
        <v>0</v>
      </c>
      <c r="AJ15" s="33">
        <f t="shared" si="9"/>
        <v>0</v>
      </c>
      <c r="AK15" s="34">
        <v>0</v>
      </c>
      <c r="AL15" s="34">
        <v>0</v>
      </c>
      <c r="AM15" s="33">
        <f t="shared" si="10"/>
        <v>0</v>
      </c>
      <c r="AN15" s="34">
        <v>0</v>
      </c>
      <c r="AO15" s="34">
        <v>0</v>
      </c>
      <c r="AP15" s="33">
        <f t="shared" si="11"/>
        <v>200</v>
      </c>
      <c r="AQ15" s="34">
        <v>200</v>
      </c>
      <c r="AR15" s="34">
        <v>0</v>
      </c>
      <c r="AS15" s="33">
        <f t="shared" si="12"/>
        <v>0</v>
      </c>
      <c r="AT15" s="34">
        <v>0</v>
      </c>
      <c r="AU15" s="34">
        <v>0</v>
      </c>
      <c r="AV15" s="33">
        <f t="shared" si="13"/>
        <v>0</v>
      </c>
      <c r="AW15" s="33">
        <f t="shared" si="14"/>
        <v>0</v>
      </c>
      <c r="AX15" s="33">
        <f t="shared" si="14"/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4">
        <v>0</v>
      </c>
      <c r="BF15" s="34">
        <v>0</v>
      </c>
      <c r="BG15" s="33">
        <f t="shared" si="15"/>
        <v>0</v>
      </c>
      <c r="BH15" s="34">
        <v>0</v>
      </c>
      <c r="BI15" s="34">
        <v>0</v>
      </c>
      <c r="BJ15" s="33">
        <f t="shared" si="16"/>
        <v>0</v>
      </c>
      <c r="BK15" s="34">
        <v>0</v>
      </c>
      <c r="BL15" s="34">
        <v>0</v>
      </c>
      <c r="BM15" s="33">
        <f t="shared" si="17"/>
        <v>530</v>
      </c>
      <c r="BN15" s="34">
        <v>0</v>
      </c>
      <c r="BO15" s="34">
        <v>0</v>
      </c>
      <c r="BP15" s="34">
        <v>530</v>
      </c>
      <c r="BQ15" s="34">
        <v>0</v>
      </c>
      <c r="BR15" s="34">
        <v>0</v>
      </c>
      <c r="BS15" s="34">
        <v>0</v>
      </c>
      <c r="BT15" s="34">
        <v>0</v>
      </c>
      <c r="BU15" s="33">
        <f t="shared" si="18"/>
        <v>0</v>
      </c>
      <c r="BV15" s="34">
        <v>0</v>
      </c>
      <c r="BW15" s="34">
        <v>0</v>
      </c>
      <c r="BX15" s="33">
        <f t="shared" si="19"/>
        <v>0</v>
      </c>
      <c r="BY15" s="34">
        <v>0</v>
      </c>
      <c r="BZ15" s="34">
        <v>0</v>
      </c>
      <c r="CA15" s="33">
        <f t="shared" si="20"/>
        <v>0</v>
      </c>
      <c r="CB15" s="34">
        <v>0</v>
      </c>
      <c r="CC15" s="34">
        <v>0</v>
      </c>
      <c r="CD15" s="7">
        <f t="shared" si="21"/>
        <v>5350</v>
      </c>
      <c r="CE15" s="8">
        <f t="shared" si="22"/>
        <v>4490</v>
      </c>
      <c r="CF15" s="9">
        <f t="shared" si="23"/>
        <v>860</v>
      </c>
      <c r="CG15" s="10"/>
      <c r="CI15" s="45"/>
    </row>
    <row r="16" spans="1:87" ht="47.25" x14ac:dyDescent="0.2">
      <c r="A16" s="6" t="s">
        <v>76</v>
      </c>
      <c r="B16" s="33">
        <f t="shared" si="0"/>
        <v>0</v>
      </c>
      <c r="C16" s="34">
        <v>0</v>
      </c>
      <c r="D16" s="34">
        <v>0</v>
      </c>
      <c r="E16" s="34">
        <v>0</v>
      </c>
      <c r="F16" s="34">
        <v>0</v>
      </c>
      <c r="G16" s="33">
        <f t="shared" si="1"/>
        <v>301</v>
      </c>
      <c r="H16" s="34">
        <v>0</v>
      </c>
      <c r="I16" s="34">
        <v>0</v>
      </c>
      <c r="J16" s="34">
        <v>0</v>
      </c>
      <c r="K16" s="34">
        <v>301</v>
      </c>
      <c r="L16" s="33">
        <f t="shared" si="2"/>
        <v>2582</v>
      </c>
      <c r="M16" s="34">
        <v>0</v>
      </c>
      <c r="N16" s="34">
        <v>0</v>
      </c>
      <c r="O16" s="34">
        <v>0</v>
      </c>
      <c r="P16" s="34">
        <v>2582</v>
      </c>
      <c r="Q16" s="33">
        <f t="shared" si="3"/>
        <v>0</v>
      </c>
      <c r="R16" s="34">
        <v>0</v>
      </c>
      <c r="S16" s="34">
        <v>0</v>
      </c>
      <c r="T16" s="33">
        <f t="shared" si="4"/>
        <v>0</v>
      </c>
      <c r="U16" s="34">
        <v>0</v>
      </c>
      <c r="V16" s="34">
        <v>0</v>
      </c>
      <c r="W16" s="33">
        <f t="shared" si="5"/>
        <v>0</v>
      </c>
      <c r="X16" s="34">
        <v>0</v>
      </c>
      <c r="Y16" s="34">
        <v>0</v>
      </c>
      <c r="Z16" s="33">
        <f t="shared" si="6"/>
        <v>832</v>
      </c>
      <c r="AA16" s="34">
        <v>298</v>
      </c>
      <c r="AB16" s="34">
        <v>534</v>
      </c>
      <c r="AC16" s="33">
        <f t="shared" si="7"/>
        <v>0</v>
      </c>
      <c r="AD16" s="34">
        <v>0</v>
      </c>
      <c r="AE16" s="34"/>
      <c r="AF16" s="34">
        <v>0</v>
      </c>
      <c r="AG16" s="33">
        <f t="shared" si="8"/>
        <v>0</v>
      </c>
      <c r="AH16" s="34">
        <v>0</v>
      </c>
      <c r="AI16" s="34">
        <v>0</v>
      </c>
      <c r="AJ16" s="33">
        <f t="shared" si="9"/>
        <v>0</v>
      </c>
      <c r="AK16" s="34">
        <v>0</v>
      </c>
      <c r="AL16" s="34">
        <v>0</v>
      </c>
      <c r="AM16" s="33">
        <f t="shared" si="10"/>
        <v>0</v>
      </c>
      <c r="AN16" s="34">
        <v>0</v>
      </c>
      <c r="AO16" s="34">
        <v>0</v>
      </c>
      <c r="AP16" s="33">
        <f t="shared" si="11"/>
        <v>0</v>
      </c>
      <c r="AQ16" s="34">
        <v>0</v>
      </c>
      <c r="AR16" s="34">
        <v>0</v>
      </c>
      <c r="AS16" s="33">
        <f t="shared" si="12"/>
        <v>0</v>
      </c>
      <c r="AT16" s="34">
        <v>0</v>
      </c>
      <c r="AU16" s="34">
        <v>0</v>
      </c>
      <c r="AV16" s="33">
        <f t="shared" si="13"/>
        <v>300</v>
      </c>
      <c r="AW16" s="33">
        <f t="shared" si="14"/>
        <v>300</v>
      </c>
      <c r="AX16" s="33">
        <f t="shared" si="14"/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4">
        <v>300</v>
      </c>
      <c r="BF16" s="34">
        <v>0</v>
      </c>
      <c r="BG16" s="33">
        <f t="shared" si="15"/>
        <v>0</v>
      </c>
      <c r="BH16" s="34">
        <v>0</v>
      </c>
      <c r="BI16" s="34">
        <v>0</v>
      </c>
      <c r="BJ16" s="33">
        <f t="shared" si="16"/>
        <v>0</v>
      </c>
      <c r="BK16" s="34">
        <v>0</v>
      </c>
      <c r="BL16" s="34">
        <v>0</v>
      </c>
      <c r="BM16" s="33">
        <f t="shared" si="17"/>
        <v>546</v>
      </c>
      <c r="BN16" s="34">
        <v>266</v>
      </c>
      <c r="BO16" s="34">
        <v>0</v>
      </c>
      <c r="BP16" s="34">
        <v>280</v>
      </c>
      <c r="BQ16" s="34">
        <v>0</v>
      </c>
      <c r="BR16" s="34">
        <v>0</v>
      </c>
      <c r="BS16" s="34">
        <v>0</v>
      </c>
      <c r="BT16" s="34">
        <v>0</v>
      </c>
      <c r="BU16" s="33">
        <f t="shared" si="18"/>
        <v>0</v>
      </c>
      <c r="BV16" s="34">
        <v>0</v>
      </c>
      <c r="BW16" s="34">
        <v>0</v>
      </c>
      <c r="BX16" s="33">
        <f t="shared" si="19"/>
        <v>0</v>
      </c>
      <c r="BY16" s="34">
        <v>0</v>
      </c>
      <c r="BZ16" s="34">
        <v>0</v>
      </c>
      <c r="CA16" s="33">
        <f t="shared" si="20"/>
        <v>0</v>
      </c>
      <c r="CB16" s="34">
        <v>0</v>
      </c>
      <c r="CC16" s="34">
        <v>0</v>
      </c>
      <c r="CD16" s="7">
        <f t="shared" si="21"/>
        <v>4561</v>
      </c>
      <c r="CE16" s="8">
        <f t="shared" si="22"/>
        <v>3726</v>
      </c>
      <c r="CF16" s="9">
        <f t="shared" si="23"/>
        <v>835</v>
      </c>
      <c r="CG16" s="10"/>
      <c r="CI16" s="45"/>
    </row>
    <row r="17" spans="1:87" ht="34.5" customHeight="1" x14ac:dyDescent="0.2">
      <c r="A17" s="6" t="s">
        <v>77</v>
      </c>
      <c r="B17" s="33">
        <f t="shared" si="0"/>
        <v>0</v>
      </c>
      <c r="C17" s="34">
        <v>0</v>
      </c>
      <c r="D17" s="34">
        <v>0</v>
      </c>
      <c r="E17" s="34">
        <v>0</v>
      </c>
      <c r="F17" s="34">
        <v>0</v>
      </c>
      <c r="G17" s="33">
        <f t="shared" si="1"/>
        <v>0</v>
      </c>
      <c r="H17" s="34">
        <v>0</v>
      </c>
      <c r="I17" s="34">
        <v>0</v>
      </c>
      <c r="J17" s="34">
        <v>0</v>
      </c>
      <c r="K17" s="34">
        <v>0</v>
      </c>
      <c r="L17" s="33">
        <f t="shared" si="2"/>
        <v>498</v>
      </c>
      <c r="M17" s="34">
        <v>0</v>
      </c>
      <c r="N17" s="34">
        <v>0</v>
      </c>
      <c r="O17" s="34">
        <v>0</v>
      </c>
      <c r="P17" s="34">
        <v>498</v>
      </c>
      <c r="Q17" s="33">
        <f t="shared" si="3"/>
        <v>0</v>
      </c>
      <c r="R17" s="34">
        <v>0</v>
      </c>
      <c r="S17" s="34">
        <v>0</v>
      </c>
      <c r="T17" s="33">
        <f t="shared" si="4"/>
        <v>0</v>
      </c>
      <c r="U17" s="34">
        <v>0</v>
      </c>
      <c r="V17" s="34">
        <v>0</v>
      </c>
      <c r="W17" s="33">
        <f t="shared" si="5"/>
        <v>0</v>
      </c>
      <c r="X17" s="34">
        <v>0</v>
      </c>
      <c r="Y17" s="34">
        <v>0</v>
      </c>
      <c r="Z17" s="33">
        <f t="shared" si="6"/>
        <v>0</v>
      </c>
      <c r="AA17" s="34">
        <v>0</v>
      </c>
      <c r="AB17" s="34">
        <v>0</v>
      </c>
      <c r="AC17" s="33">
        <f t="shared" si="7"/>
        <v>0</v>
      </c>
      <c r="AD17" s="34">
        <v>0</v>
      </c>
      <c r="AE17" s="34"/>
      <c r="AF17" s="34">
        <v>0</v>
      </c>
      <c r="AG17" s="33">
        <f t="shared" si="8"/>
        <v>0</v>
      </c>
      <c r="AH17" s="34">
        <v>0</v>
      </c>
      <c r="AI17" s="34">
        <v>0</v>
      </c>
      <c r="AJ17" s="33">
        <f t="shared" si="9"/>
        <v>0</v>
      </c>
      <c r="AK17" s="34">
        <v>0</v>
      </c>
      <c r="AL17" s="34">
        <v>0</v>
      </c>
      <c r="AM17" s="33">
        <f t="shared" si="10"/>
        <v>0</v>
      </c>
      <c r="AN17" s="34">
        <v>0</v>
      </c>
      <c r="AO17" s="34">
        <v>0</v>
      </c>
      <c r="AP17" s="33">
        <f t="shared" si="11"/>
        <v>0</v>
      </c>
      <c r="AQ17" s="34">
        <v>0</v>
      </c>
      <c r="AR17" s="34">
        <v>0</v>
      </c>
      <c r="AS17" s="33">
        <f t="shared" si="12"/>
        <v>0</v>
      </c>
      <c r="AT17" s="34">
        <v>0</v>
      </c>
      <c r="AU17" s="34">
        <v>0</v>
      </c>
      <c r="AV17" s="33">
        <f t="shared" si="13"/>
        <v>0</v>
      </c>
      <c r="AW17" s="33">
        <f t="shared" si="14"/>
        <v>0</v>
      </c>
      <c r="AX17" s="33">
        <f t="shared" si="14"/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4">
        <v>0</v>
      </c>
      <c r="BF17" s="34">
        <v>0</v>
      </c>
      <c r="BG17" s="33">
        <f t="shared" si="15"/>
        <v>0</v>
      </c>
      <c r="BH17" s="34">
        <v>0</v>
      </c>
      <c r="BI17" s="34">
        <v>0</v>
      </c>
      <c r="BJ17" s="33">
        <f t="shared" si="16"/>
        <v>0</v>
      </c>
      <c r="BK17" s="34">
        <v>0</v>
      </c>
      <c r="BL17" s="34">
        <v>0</v>
      </c>
      <c r="BM17" s="33">
        <f t="shared" si="17"/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3">
        <f t="shared" si="18"/>
        <v>0</v>
      </c>
      <c r="BV17" s="34">
        <v>0</v>
      </c>
      <c r="BW17" s="34">
        <v>0</v>
      </c>
      <c r="BX17" s="33">
        <f t="shared" si="19"/>
        <v>0</v>
      </c>
      <c r="BY17" s="34">
        <v>0</v>
      </c>
      <c r="BZ17" s="34">
        <v>0</v>
      </c>
      <c r="CA17" s="33">
        <f t="shared" si="20"/>
        <v>0</v>
      </c>
      <c r="CB17" s="34">
        <v>0</v>
      </c>
      <c r="CC17" s="34">
        <v>0</v>
      </c>
      <c r="CD17" s="7">
        <f t="shared" si="21"/>
        <v>498</v>
      </c>
      <c r="CE17" s="8">
        <f t="shared" si="22"/>
        <v>498</v>
      </c>
      <c r="CF17" s="9">
        <f t="shared" si="23"/>
        <v>0</v>
      </c>
      <c r="CG17" s="10"/>
      <c r="CI17" s="45"/>
    </row>
    <row r="18" spans="1:87" ht="31.5" x14ac:dyDescent="0.2">
      <c r="A18" s="6" t="s">
        <v>78</v>
      </c>
      <c r="B18" s="33">
        <f t="shared" si="0"/>
        <v>0</v>
      </c>
      <c r="C18" s="34">
        <v>0</v>
      </c>
      <c r="D18" s="34">
        <v>0</v>
      </c>
      <c r="E18" s="34">
        <v>0</v>
      </c>
      <c r="F18" s="34">
        <v>0</v>
      </c>
      <c r="G18" s="33">
        <f t="shared" si="1"/>
        <v>355</v>
      </c>
      <c r="H18" s="34">
        <v>0</v>
      </c>
      <c r="I18" s="34">
        <v>0</v>
      </c>
      <c r="J18" s="34">
        <v>0</v>
      </c>
      <c r="K18" s="34">
        <v>355</v>
      </c>
      <c r="L18" s="33">
        <f t="shared" si="2"/>
        <v>3891</v>
      </c>
      <c r="M18" s="34">
        <v>0</v>
      </c>
      <c r="N18" s="34">
        <v>0</v>
      </c>
      <c r="O18" s="34">
        <v>0</v>
      </c>
      <c r="P18" s="34">
        <v>3891</v>
      </c>
      <c r="Q18" s="33">
        <f t="shared" si="3"/>
        <v>0</v>
      </c>
      <c r="R18" s="34">
        <v>0</v>
      </c>
      <c r="S18" s="34">
        <v>0</v>
      </c>
      <c r="T18" s="33">
        <f t="shared" si="4"/>
        <v>0</v>
      </c>
      <c r="U18" s="34">
        <v>0</v>
      </c>
      <c r="V18" s="34">
        <v>0</v>
      </c>
      <c r="W18" s="33">
        <f t="shared" si="5"/>
        <v>0</v>
      </c>
      <c r="X18" s="34">
        <v>0</v>
      </c>
      <c r="Y18" s="34">
        <v>0</v>
      </c>
      <c r="Z18" s="33">
        <f t="shared" si="6"/>
        <v>0</v>
      </c>
      <c r="AA18" s="34">
        <v>0</v>
      </c>
      <c r="AB18" s="34">
        <v>0</v>
      </c>
      <c r="AC18" s="33">
        <f t="shared" si="7"/>
        <v>0</v>
      </c>
      <c r="AD18" s="34">
        <v>0</v>
      </c>
      <c r="AE18" s="34"/>
      <c r="AF18" s="34">
        <v>0</v>
      </c>
      <c r="AG18" s="33">
        <f t="shared" si="8"/>
        <v>0</v>
      </c>
      <c r="AH18" s="34">
        <v>0</v>
      </c>
      <c r="AI18" s="34">
        <v>0</v>
      </c>
      <c r="AJ18" s="33">
        <f t="shared" si="9"/>
        <v>0</v>
      </c>
      <c r="AK18" s="34">
        <v>0</v>
      </c>
      <c r="AL18" s="34">
        <v>0</v>
      </c>
      <c r="AM18" s="33">
        <f t="shared" si="10"/>
        <v>0</v>
      </c>
      <c r="AN18" s="34">
        <v>0</v>
      </c>
      <c r="AO18" s="34">
        <v>0</v>
      </c>
      <c r="AP18" s="33">
        <f t="shared" si="11"/>
        <v>380</v>
      </c>
      <c r="AQ18" s="34">
        <v>380</v>
      </c>
      <c r="AR18" s="34"/>
      <c r="AS18" s="33">
        <f t="shared" si="12"/>
        <v>0</v>
      </c>
      <c r="AT18" s="34"/>
      <c r="AU18" s="34"/>
      <c r="AV18" s="33">
        <f t="shared" si="13"/>
        <v>300</v>
      </c>
      <c r="AW18" s="33">
        <f t="shared" si="14"/>
        <v>300</v>
      </c>
      <c r="AX18" s="33">
        <f t="shared" si="14"/>
        <v>0</v>
      </c>
      <c r="AY18" s="35"/>
      <c r="AZ18" s="35"/>
      <c r="BA18" s="35"/>
      <c r="BB18" s="35"/>
      <c r="BC18" s="35"/>
      <c r="BD18" s="35"/>
      <c r="BE18" s="34">
        <v>300</v>
      </c>
      <c r="BF18" s="34"/>
      <c r="BG18" s="33">
        <f t="shared" si="15"/>
        <v>0</v>
      </c>
      <c r="BH18" s="34"/>
      <c r="BI18" s="34"/>
      <c r="BJ18" s="33">
        <f t="shared" si="16"/>
        <v>0</v>
      </c>
      <c r="BK18" s="34"/>
      <c r="BL18" s="34"/>
      <c r="BM18" s="33">
        <f t="shared" si="17"/>
        <v>307</v>
      </c>
      <c r="BN18" s="34">
        <v>125</v>
      </c>
      <c r="BO18" s="34">
        <v>0</v>
      </c>
      <c r="BP18" s="34">
        <v>91</v>
      </c>
      <c r="BQ18" s="34">
        <v>91</v>
      </c>
      <c r="BR18" s="34">
        <v>0</v>
      </c>
      <c r="BS18" s="34">
        <v>0</v>
      </c>
      <c r="BT18" s="34">
        <v>0</v>
      </c>
      <c r="BU18" s="33">
        <f t="shared" si="18"/>
        <v>0</v>
      </c>
      <c r="BV18" s="34">
        <v>0</v>
      </c>
      <c r="BW18" s="34">
        <v>0</v>
      </c>
      <c r="BX18" s="33">
        <f t="shared" si="19"/>
        <v>0</v>
      </c>
      <c r="BY18" s="34">
        <v>0</v>
      </c>
      <c r="BZ18" s="34">
        <v>0</v>
      </c>
      <c r="CA18" s="33">
        <f t="shared" si="20"/>
        <v>0</v>
      </c>
      <c r="CB18" s="34">
        <v>0</v>
      </c>
      <c r="CC18" s="34">
        <v>0</v>
      </c>
      <c r="CD18" s="7">
        <f t="shared" si="21"/>
        <v>5233</v>
      </c>
      <c r="CE18" s="8">
        <f t="shared" si="22"/>
        <v>4878</v>
      </c>
      <c r="CF18" s="9">
        <f t="shared" si="23"/>
        <v>355</v>
      </c>
      <c r="CG18" s="10"/>
      <c r="CI18" s="45"/>
    </row>
    <row r="19" spans="1:87" ht="47.25" x14ac:dyDescent="0.2">
      <c r="A19" s="6" t="s">
        <v>79</v>
      </c>
      <c r="B19" s="33">
        <f t="shared" si="0"/>
        <v>0</v>
      </c>
      <c r="C19" s="34">
        <v>0</v>
      </c>
      <c r="D19" s="34">
        <v>0</v>
      </c>
      <c r="E19" s="34">
        <v>0</v>
      </c>
      <c r="F19" s="34">
        <v>0</v>
      </c>
      <c r="G19" s="33">
        <f t="shared" si="1"/>
        <v>92</v>
      </c>
      <c r="H19" s="34">
        <v>0</v>
      </c>
      <c r="I19" s="34">
        <v>0</v>
      </c>
      <c r="J19" s="34">
        <v>0</v>
      </c>
      <c r="K19" s="34">
        <v>92</v>
      </c>
      <c r="L19" s="33">
        <f t="shared" si="2"/>
        <v>317</v>
      </c>
      <c r="M19" s="34">
        <v>0</v>
      </c>
      <c r="N19" s="34">
        <v>0</v>
      </c>
      <c r="O19" s="34">
        <v>0</v>
      </c>
      <c r="P19" s="34">
        <v>317</v>
      </c>
      <c r="Q19" s="33">
        <f t="shared" si="3"/>
        <v>0</v>
      </c>
      <c r="R19" s="34">
        <v>0</v>
      </c>
      <c r="S19" s="34">
        <v>0</v>
      </c>
      <c r="T19" s="33">
        <f t="shared" si="4"/>
        <v>0</v>
      </c>
      <c r="U19" s="34">
        <v>0</v>
      </c>
      <c r="V19" s="34">
        <v>0</v>
      </c>
      <c r="W19" s="33">
        <f t="shared" si="5"/>
        <v>0</v>
      </c>
      <c r="X19" s="34">
        <v>0</v>
      </c>
      <c r="Y19" s="34">
        <v>0</v>
      </c>
      <c r="Z19" s="33">
        <f t="shared" si="6"/>
        <v>55</v>
      </c>
      <c r="AA19" s="34">
        <v>55</v>
      </c>
      <c r="AB19" s="34">
        <v>0</v>
      </c>
      <c r="AC19" s="33">
        <f t="shared" si="7"/>
        <v>0</v>
      </c>
      <c r="AD19" s="34">
        <v>0</v>
      </c>
      <c r="AE19" s="34"/>
      <c r="AF19" s="34">
        <v>0</v>
      </c>
      <c r="AG19" s="33">
        <f t="shared" si="8"/>
        <v>0</v>
      </c>
      <c r="AH19" s="34">
        <v>0</v>
      </c>
      <c r="AI19" s="34">
        <v>0</v>
      </c>
      <c r="AJ19" s="33">
        <f t="shared" si="9"/>
        <v>0</v>
      </c>
      <c r="AK19" s="34">
        <v>0</v>
      </c>
      <c r="AL19" s="34">
        <v>0</v>
      </c>
      <c r="AM19" s="33">
        <f t="shared" si="10"/>
        <v>0</v>
      </c>
      <c r="AN19" s="34">
        <v>0</v>
      </c>
      <c r="AO19" s="34">
        <v>0</v>
      </c>
      <c r="AP19" s="33">
        <f t="shared" si="11"/>
        <v>150</v>
      </c>
      <c r="AQ19" s="34">
        <v>150</v>
      </c>
      <c r="AR19" s="34">
        <v>0</v>
      </c>
      <c r="AS19" s="33">
        <f t="shared" si="12"/>
        <v>0</v>
      </c>
      <c r="AT19" s="34">
        <v>0</v>
      </c>
      <c r="AU19" s="34">
        <v>0</v>
      </c>
      <c r="AV19" s="33">
        <f t="shared" si="13"/>
        <v>0</v>
      </c>
      <c r="AW19" s="33">
        <f t="shared" si="14"/>
        <v>0</v>
      </c>
      <c r="AX19" s="33">
        <f t="shared" si="14"/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4">
        <v>0</v>
      </c>
      <c r="BF19" s="34">
        <v>0</v>
      </c>
      <c r="BG19" s="33">
        <f t="shared" si="15"/>
        <v>0</v>
      </c>
      <c r="BH19" s="34">
        <v>0</v>
      </c>
      <c r="BI19" s="34">
        <v>0</v>
      </c>
      <c r="BJ19" s="33">
        <f t="shared" si="16"/>
        <v>0</v>
      </c>
      <c r="BK19" s="34">
        <v>0</v>
      </c>
      <c r="BL19" s="34">
        <v>0</v>
      </c>
      <c r="BM19" s="33">
        <f t="shared" si="17"/>
        <v>70</v>
      </c>
      <c r="BN19" s="34">
        <v>35</v>
      </c>
      <c r="BO19" s="34">
        <v>0</v>
      </c>
      <c r="BP19" s="34">
        <v>35</v>
      </c>
      <c r="BQ19" s="34">
        <v>0</v>
      </c>
      <c r="BR19" s="34">
        <v>0</v>
      </c>
      <c r="BS19" s="34">
        <v>0</v>
      </c>
      <c r="BT19" s="34">
        <v>0</v>
      </c>
      <c r="BU19" s="33">
        <f t="shared" si="18"/>
        <v>0</v>
      </c>
      <c r="BV19" s="34">
        <v>0</v>
      </c>
      <c r="BW19" s="34">
        <v>0</v>
      </c>
      <c r="BX19" s="33">
        <f t="shared" si="19"/>
        <v>0</v>
      </c>
      <c r="BY19" s="34">
        <v>0</v>
      </c>
      <c r="BZ19" s="34">
        <v>0</v>
      </c>
      <c r="CA19" s="33">
        <f t="shared" si="20"/>
        <v>0</v>
      </c>
      <c r="CB19" s="34">
        <v>0</v>
      </c>
      <c r="CC19" s="34">
        <v>0</v>
      </c>
      <c r="CD19" s="7">
        <f t="shared" si="21"/>
        <v>684</v>
      </c>
      <c r="CE19" s="8">
        <f t="shared" si="22"/>
        <v>592</v>
      </c>
      <c r="CF19" s="9">
        <f t="shared" si="23"/>
        <v>92</v>
      </c>
      <c r="CG19" s="10"/>
      <c r="CI19" s="45"/>
    </row>
    <row r="20" spans="1:87" ht="47.25" x14ac:dyDescent="0.2">
      <c r="A20" s="6" t="s">
        <v>80</v>
      </c>
      <c r="B20" s="33">
        <f t="shared" si="0"/>
        <v>0</v>
      </c>
      <c r="C20" s="34">
        <v>0</v>
      </c>
      <c r="D20" s="34">
        <v>0</v>
      </c>
      <c r="E20" s="34">
        <v>0</v>
      </c>
      <c r="F20" s="34">
        <v>0</v>
      </c>
      <c r="G20" s="33">
        <f t="shared" si="1"/>
        <v>266</v>
      </c>
      <c r="H20" s="34">
        <v>0</v>
      </c>
      <c r="I20" s="34">
        <v>0</v>
      </c>
      <c r="J20" s="34">
        <v>0</v>
      </c>
      <c r="K20" s="34">
        <v>266</v>
      </c>
      <c r="L20" s="33">
        <f t="shared" si="2"/>
        <v>353</v>
      </c>
      <c r="M20" s="34">
        <v>0</v>
      </c>
      <c r="N20" s="34">
        <v>0</v>
      </c>
      <c r="O20" s="34">
        <v>0</v>
      </c>
      <c r="P20" s="34">
        <v>353</v>
      </c>
      <c r="Q20" s="33">
        <f t="shared" si="3"/>
        <v>0</v>
      </c>
      <c r="R20" s="34"/>
      <c r="S20" s="34"/>
      <c r="T20" s="33">
        <f t="shared" si="4"/>
        <v>0</v>
      </c>
      <c r="U20" s="34"/>
      <c r="V20" s="34"/>
      <c r="W20" s="33">
        <f t="shared" si="5"/>
        <v>0</v>
      </c>
      <c r="X20" s="34"/>
      <c r="Y20" s="34"/>
      <c r="Z20" s="33">
        <f t="shared" si="6"/>
        <v>0</v>
      </c>
      <c r="AA20" s="34"/>
      <c r="AB20" s="34"/>
      <c r="AC20" s="33">
        <f t="shared" si="7"/>
        <v>0</v>
      </c>
      <c r="AD20" s="34"/>
      <c r="AE20" s="34"/>
      <c r="AF20" s="34"/>
      <c r="AG20" s="33">
        <f t="shared" si="8"/>
        <v>0</v>
      </c>
      <c r="AH20" s="34"/>
      <c r="AI20" s="34"/>
      <c r="AJ20" s="33">
        <f t="shared" si="9"/>
        <v>0</v>
      </c>
      <c r="AK20" s="34"/>
      <c r="AL20" s="34"/>
      <c r="AM20" s="33">
        <f t="shared" si="10"/>
        <v>0</v>
      </c>
      <c r="AN20" s="34"/>
      <c r="AO20" s="34"/>
      <c r="AP20" s="33">
        <f t="shared" si="11"/>
        <v>0</v>
      </c>
      <c r="AQ20" s="34"/>
      <c r="AR20" s="34"/>
      <c r="AS20" s="33">
        <f t="shared" si="12"/>
        <v>0</v>
      </c>
      <c r="AT20" s="34"/>
      <c r="AU20" s="34">
        <v>0</v>
      </c>
      <c r="AV20" s="33">
        <f t="shared" si="13"/>
        <v>0</v>
      </c>
      <c r="AW20" s="33">
        <f t="shared" si="14"/>
        <v>0</v>
      </c>
      <c r="AX20" s="33">
        <f t="shared" si="14"/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4">
        <v>0</v>
      </c>
      <c r="BF20" s="34">
        <v>0</v>
      </c>
      <c r="BG20" s="33">
        <f t="shared" si="15"/>
        <v>0</v>
      </c>
      <c r="BH20" s="34">
        <v>0</v>
      </c>
      <c r="BI20" s="34">
        <v>0</v>
      </c>
      <c r="BJ20" s="33">
        <f t="shared" si="16"/>
        <v>0</v>
      </c>
      <c r="BK20" s="34">
        <v>0</v>
      </c>
      <c r="BL20" s="34">
        <v>0</v>
      </c>
      <c r="BM20" s="33">
        <f t="shared" si="17"/>
        <v>237</v>
      </c>
      <c r="BN20" s="34">
        <v>137</v>
      </c>
      <c r="BO20" s="34">
        <v>0</v>
      </c>
      <c r="BP20" s="34">
        <v>100</v>
      </c>
      <c r="BQ20" s="34">
        <v>0</v>
      </c>
      <c r="BR20" s="34">
        <v>0</v>
      </c>
      <c r="BS20" s="34">
        <v>0</v>
      </c>
      <c r="BT20" s="34">
        <v>0</v>
      </c>
      <c r="BU20" s="33">
        <f t="shared" si="18"/>
        <v>0</v>
      </c>
      <c r="BV20" s="34">
        <v>0</v>
      </c>
      <c r="BW20" s="34">
        <v>0</v>
      </c>
      <c r="BX20" s="33">
        <f t="shared" si="19"/>
        <v>0</v>
      </c>
      <c r="BY20" s="34">
        <v>0</v>
      </c>
      <c r="BZ20" s="34">
        <v>0</v>
      </c>
      <c r="CA20" s="33">
        <f t="shared" si="20"/>
        <v>0</v>
      </c>
      <c r="CB20" s="34">
        <v>0</v>
      </c>
      <c r="CC20" s="34">
        <v>0</v>
      </c>
      <c r="CD20" s="7">
        <f t="shared" si="21"/>
        <v>856</v>
      </c>
      <c r="CE20" s="8">
        <f t="shared" si="22"/>
        <v>590</v>
      </c>
      <c r="CF20" s="9">
        <f t="shared" si="23"/>
        <v>266</v>
      </c>
      <c r="CG20" s="10"/>
      <c r="CI20" s="45"/>
    </row>
    <row r="21" spans="1:87" ht="47.25" x14ac:dyDescent="0.2">
      <c r="A21" s="6" t="s">
        <v>81</v>
      </c>
      <c r="B21" s="33">
        <f t="shared" si="0"/>
        <v>0</v>
      </c>
      <c r="C21" s="34">
        <v>0</v>
      </c>
      <c r="D21" s="34">
        <v>0</v>
      </c>
      <c r="E21" s="34">
        <v>0</v>
      </c>
      <c r="F21" s="34">
        <v>0</v>
      </c>
      <c r="G21" s="33">
        <f t="shared" si="1"/>
        <v>0</v>
      </c>
      <c r="H21" s="34">
        <v>0</v>
      </c>
      <c r="I21" s="34">
        <v>0</v>
      </c>
      <c r="J21" s="34">
        <v>0</v>
      </c>
      <c r="K21" s="34">
        <v>0</v>
      </c>
      <c r="L21" s="33">
        <f t="shared" si="2"/>
        <v>241</v>
      </c>
      <c r="M21" s="34">
        <v>0</v>
      </c>
      <c r="N21" s="34">
        <v>0</v>
      </c>
      <c r="O21" s="34">
        <v>0</v>
      </c>
      <c r="P21" s="34">
        <v>241</v>
      </c>
      <c r="Q21" s="33">
        <f t="shared" si="3"/>
        <v>0</v>
      </c>
      <c r="R21" s="34">
        <v>0</v>
      </c>
      <c r="S21" s="34">
        <v>0</v>
      </c>
      <c r="T21" s="33">
        <f t="shared" si="4"/>
        <v>0</v>
      </c>
      <c r="U21" s="34">
        <v>0</v>
      </c>
      <c r="V21" s="34">
        <v>0</v>
      </c>
      <c r="W21" s="33">
        <f t="shared" si="5"/>
        <v>0</v>
      </c>
      <c r="X21" s="34">
        <v>0</v>
      </c>
      <c r="Y21" s="34">
        <v>0</v>
      </c>
      <c r="Z21" s="33">
        <f t="shared" si="6"/>
        <v>0</v>
      </c>
      <c r="AA21" s="34">
        <v>0</v>
      </c>
      <c r="AB21" s="34">
        <v>0</v>
      </c>
      <c r="AC21" s="33">
        <f t="shared" si="7"/>
        <v>0</v>
      </c>
      <c r="AD21" s="34">
        <v>0</v>
      </c>
      <c r="AE21" s="34"/>
      <c r="AF21" s="34">
        <v>0</v>
      </c>
      <c r="AG21" s="33">
        <f t="shared" si="8"/>
        <v>0</v>
      </c>
      <c r="AH21" s="34">
        <v>0</v>
      </c>
      <c r="AI21" s="34">
        <v>0</v>
      </c>
      <c r="AJ21" s="33">
        <f t="shared" si="9"/>
        <v>0</v>
      </c>
      <c r="AK21" s="34">
        <v>0</v>
      </c>
      <c r="AL21" s="34">
        <v>0</v>
      </c>
      <c r="AM21" s="33">
        <f t="shared" si="10"/>
        <v>0</v>
      </c>
      <c r="AN21" s="34">
        <v>0</v>
      </c>
      <c r="AO21" s="34">
        <v>0</v>
      </c>
      <c r="AP21" s="33">
        <f t="shared" si="11"/>
        <v>34</v>
      </c>
      <c r="AQ21" s="34">
        <v>34</v>
      </c>
      <c r="AR21" s="34">
        <v>0</v>
      </c>
      <c r="AS21" s="33">
        <f t="shared" si="12"/>
        <v>0</v>
      </c>
      <c r="AT21" s="34">
        <v>0</v>
      </c>
      <c r="AU21" s="34">
        <v>0</v>
      </c>
      <c r="AV21" s="33">
        <f t="shared" si="13"/>
        <v>0</v>
      </c>
      <c r="AW21" s="33">
        <f t="shared" si="14"/>
        <v>0</v>
      </c>
      <c r="AX21" s="33">
        <f t="shared" si="14"/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4">
        <v>0</v>
      </c>
      <c r="BF21" s="34">
        <v>0</v>
      </c>
      <c r="BG21" s="33">
        <f t="shared" si="15"/>
        <v>0</v>
      </c>
      <c r="BH21" s="34">
        <v>0</v>
      </c>
      <c r="BI21" s="34">
        <v>0</v>
      </c>
      <c r="BJ21" s="33">
        <f t="shared" si="16"/>
        <v>0</v>
      </c>
      <c r="BK21" s="34">
        <v>0</v>
      </c>
      <c r="BL21" s="34">
        <v>0</v>
      </c>
      <c r="BM21" s="33">
        <f t="shared" si="17"/>
        <v>175</v>
      </c>
      <c r="BN21" s="34">
        <v>145</v>
      </c>
      <c r="BO21" s="34">
        <v>0</v>
      </c>
      <c r="BP21" s="34">
        <v>30</v>
      </c>
      <c r="BQ21" s="34">
        <v>0</v>
      </c>
      <c r="BR21" s="34">
        <v>0</v>
      </c>
      <c r="BS21" s="34">
        <v>0</v>
      </c>
      <c r="BT21" s="34">
        <v>0</v>
      </c>
      <c r="BU21" s="33">
        <f t="shared" si="18"/>
        <v>0</v>
      </c>
      <c r="BV21" s="34">
        <v>0</v>
      </c>
      <c r="BW21" s="34">
        <v>0</v>
      </c>
      <c r="BX21" s="33">
        <f t="shared" si="19"/>
        <v>0</v>
      </c>
      <c r="BY21" s="34">
        <v>0</v>
      </c>
      <c r="BZ21" s="34">
        <v>0</v>
      </c>
      <c r="CA21" s="33">
        <f t="shared" si="20"/>
        <v>0</v>
      </c>
      <c r="CB21" s="34">
        <v>0</v>
      </c>
      <c r="CC21" s="34">
        <v>0</v>
      </c>
      <c r="CD21" s="7">
        <f t="shared" si="21"/>
        <v>450</v>
      </c>
      <c r="CE21" s="8">
        <f t="shared" si="22"/>
        <v>450</v>
      </c>
      <c r="CF21" s="9">
        <f t="shared" si="23"/>
        <v>0</v>
      </c>
      <c r="CG21" s="10"/>
      <c r="CI21" s="45"/>
    </row>
    <row r="22" spans="1:87" ht="47.25" x14ac:dyDescent="0.2">
      <c r="A22" s="6" t="s">
        <v>82</v>
      </c>
      <c r="B22" s="33">
        <f t="shared" si="0"/>
        <v>0</v>
      </c>
      <c r="C22" s="34">
        <v>0</v>
      </c>
      <c r="D22" s="34">
        <v>0</v>
      </c>
      <c r="E22" s="34">
        <v>0</v>
      </c>
      <c r="F22" s="34">
        <v>0</v>
      </c>
      <c r="G22" s="33">
        <f t="shared" si="1"/>
        <v>108</v>
      </c>
      <c r="H22" s="34">
        <v>0</v>
      </c>
      <c r="I22" s="34">
        <v>0</v>
      </c>
      <c r="J22" s="34">
        <v>0</v>
      </c>
      <c r="K22" s="34">
        <v>108</v>
      </c>
      <c r="L22" s="33">
        <f t="shared" si="2"/>
        <v>472</v>
      </c>
      <c r="M22" s="34">
        <v>0</v>
      </c>
      <c r="N22" s="34">
        <v>0</v>
      </c>
      <c r="O22" s="34">
        <v>0</v>
      </c>
      <c r="P22" s="34">
        <v>472</v>
      </c>
      <c r="Q22" s="33">
        <f t="shared" si="3"/>
        <v>0</v>
      </c>
      <c r="R22" s="34">
        <v>0</v>
      </c>
      <c r="S22" s="34">
        <v>0</v>
      </c>
      <c r="T22" s="33">
        <f t="shared" si="4"/>
        <v>0</v>
      </c>
      <c r="U22" s="34">
        <v>0</v>
      </c>
      <c r="V22" s="34">
        <v>0</v>
      </c>
      <c r="W22" s="33">
        <f t="shared" si="5"/>
        <v>0</v>
      </c>
      <c r="X22" s="34">
        <v>0</v>
      </c>
      <c r="Y22" s="34">
        <v>0</v>
      </c>
      <c r="Z22" s="33">
        <f t="shared" si="6"/>
        <v>0</v>
      </c>
      <c r="AA22" s="34">
        <v>0</v>
      </c>
      <c r="AB22" s="34">
        <v>0</v>
      </c>
      <c r="AC22" s="33">
        <f t="shared" si="7"/>
        <v>0</v>
      </c>
      <c r="AD22" s="34">
        <v>0</v>
      </c>
      <c r="AE22" s="34"/>
      <c r="AF22" s="34">
        <v>0</v>
      </c>
      <c r="AG22" s="33">
        <f t="shared" si="8"/>
        <v>0</v>
      </c>
      <c r="AH22" s="34">
        <v>0</v>
      </c>
      <c r="AI22" s="34">
        <v>0</v>
      </c>
      <c r="AJ22" s="33">
        <f t="shared" si="9"/>
        <v>0</v>
      </c>
      <c r="AK22" s="34">
        <v>0</v>
      </c>
      <c r="AL22" s="34">
        <v>0</v>
      </c>
      <c r="AM22" s="33">
        <f t="shared" si="10"/>
        <v>0</v>
      </c>
      <c r="AN22" s="34">
        <v>0</v>
      </c>
      <c r="AO22" s="34">
        <v>0</v>
      </c>
      <c r="AP22" s="33">
        <f t="shared" si="11"/>
        <v>0</v>
      </c>
      <c r="AQ22" s="34">
        <v>0</v>
      </c>
      <c r="AR22" s="34">
        <v>0</v>
      </c>
      <c r="AS22" s="33">
        <f t="shared" si="12"/>
        <v>0</v>
      </c>
      <c r="AT22" s="34">
        <v>0</v>
      </c>
      <c r="AU22" s="34">
        <v>0</v>
      </c>
      <c r="AV22" s="33">
        <f t="shared" si="13"/>
        <v>0</v>
      </c>
      <c r="AW22" s="33">
        <f t="shared" si="14"/>
        <v>0</v>
      </c>
      <c r="AX22" s="33">
        <f t="shared" si="14"/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4">
        <v>0</v>
      </c>
      <c r="BF22" s="34">
        <v>0</v>
      </c>
      <c r="BG22" s="33">
        <f t="shared" si="15"/>
        <v>0</v>
      </c>
      <c r="BH22" s="34">
        <v>0</v>
      </c>
      <c r="BI22" s="34">
        <v>0</v>
      </c>
      <c r="BJ22" s="33">
        <f t="shared" si="16"/>
        <v>0</v>
      </c>
      <c r="BK22" s="34">
        <v>0</v>
      </c>
      <c r="BL22" s="34">
        <v>0</v>
      </c>
      <c r="BM22" s="33">
        <f t="shared" si="17"/>
        <v>148</v>
      </c>
      <c r="BN22" s="34">
        <v>73</v>
      </c>
      <c r="BO22" s="34">
        <v>0</v>
      </c>
      <c r="BP22" s="34">
        <v>0</v>
      </c>
      <c r="BQ22" s="34">
        <v>75</v>
      </c>
      <c r="BR22" s="34">
        <v>0</v>
      </c>
      <c r="BS22" s="34">
        <v>0</v>
      </c>
      <c r="BT22" s="34">
        <v>0</v>
      </c>
      <c r="BU22" s="33">
        <f t="shared" si="18"/>
        <v>0</v>
      </c>
      <c r="BV22" s="34">
        <v>0</v>
      </c>
      <c r="BW22" s="34">
        <v>0</v>
      </c>
      <c r="BX22" s="33">
        <f t="shared" si="19"/>
        <v>0</v>
      </c>
      <c r="BY22" s="34">
        <v>0</v>
      </c>
      <c r="BZ22" s="34">
        <v>0</v>
      </c>
      <c r="CA22" s="33">
        <f t="shared" si="20"/>
        <v>0</v>
      </c>
      <c r="CB22" s="34">
        <v>0</v>
      </c>
      <c r="CC22" s="34">
        <v>0</v>
      </c>
      <c r="CD22" s="7">
        <f t="shared" si="21"/>
        <v>728</v>
      </c>
      <c r="CE22" s="8">
        <f t="shared" si="22"/>
        <v>620</v>
      </c>
      <c r="CF22" s="9">
        <f t="shared" si="23"/>
        <v>108</v>
      </c>
      <c r="CG22" s="10"/>
      <c r="CI22" s="45"/>
    </row>
    <row r="23" spans="1:87" ht="36" customHeight="1" x14ac:dyDescent="0.2">
      <c r="A23" s="6" t="s">
        <v>83</v>
      </c>
      <c r="B23" s="33">
        <f t="shared" si="0"/>
        <v>0</v>
      </c>
      <c r="C23" s="34">
        <v>0</v>
      </c>
      <c r="D23" s="34">
        <v>0</v>
      </c>
      <c r="E23" s="34">
        <v>0</v>
      </c>
      <c r="F23" s="34">
        <v>0</v>
      </c>
      <c r="G23" s="33">
        <f t="shared" si="1"/>
        <v>53</v>
      </c>
      <c r="H23" s="34">
        <v>0</v>
      </c>
      <c r="I23" s="34">
        <v>0</v>
      </c>
      <c r="J23" s="34">
        <v>0</v>
      </c>
      <c r="K23" s="34">
        <v>53</v>
      </c>
      <c r="L23" s="33">
        <f t="shared" si="2"/>
        <v>1224</v>
      </c>
      <c r="M23" s="34">
        <v>0</v>
      </c>
      <c r="N23" s="34">
        <v>0</v>
      </c>
      <c r="O23" s="34">
        <v>0</v>
      </c>
      <c r="P23" s="34">
        <v>1224</v>
      </c>
      <c r="Q23" s="33">
        <f t="shared" si="3"/>
        <v>0</v>
      </c>
      <c r="R23" s="34">
        <v>0</v>
      </c>
      <c r="S23" s="34">
        <v>0</v>
      </c>
      <c r="T23" s="33">
        <f t="shared" si="4"/>
        <v>0</v>
      </c>
      <c r="U23" s="34">
        <v>0</v>
      </c>
      <c r="V23" s="34">
        <v>0</v>
      </c>
      <c r="W23" s="33">
        <f t="shared" si="5"/>
        <v>0</v>
      </c>
      <c r="X23" s="34">
        <v>0</v>
      </c>
      <c r="Y23" s="34">
        <v>0</v>
      </c>
      <c r="Z23" s="33">
        <f t="shared" si="6"/>
        <v>0</v>
      </c>
      <c r="AA23" s="34">
        <v>0</v>
      </c>
      <c r="AB23" s="34">
        <v>0</v>
      </c>
      <c r="AC23" s="33">
        <f t="shared" si="7"/>
        <v>0</v>
      </c>
      <c r="AD23" s="34">
        <v>0</v>
      </c>
      <c r="AE23" s="34"/>
      <c r="AF23" s="34">
        <v>0</v>
      </c>
      <c r="AG23" s="33">
        <f t="shared" si="8"/>
        <v>0</v>
      </c>
      <c r="AH23" s="34">
        <v>0</v>
      </c>
      <c r="AI23" s="34">
        <v>0</v>
      </c>
      <c r="AJ23" s="33">
        <f t="shared" si="9"/>
        <v>0</v>
      </c>
      <c r="AK23" s="34">
        <v>0</v>
      </c>
      <c r="AL23" s="34">
        <v>0</v>
      </c>
      <c r="AM23" s="33">
        <f t="shared" si="10"/>
        <v>0</v>
      </c>
      <c r="AN23" s="34">
        <v>0</v>
      </c>
      <c r="AO23" s="34">
        <v>0</v>
      </c>
      <c r="AP23" s="33">
        <f t="shared" si="11"/>
        <v>0</v>
      </c>
      <c r="AQ23" s="34">
        <v>0</v>
      </c>
      <c r="AR23" s="34">
        <v>0</v>
      </c>
      <c r="AS23" s="33">
        <f t="shared" si="12"/>
        <v>0</v>
      </c>
      <c r="AT23" s="34">
        <v>0</v>
      </c>
      <c r="AU23" s="34">
        <v>0</v>
      </c>
      <c r="AV23" s="33">
        <f t="shared" si="13"/>
        <v>0</v>
      </c>
      <c r="AW23" s="33">
        <f t="shared" si="14"/>
        <v>0</v>
      </c>
      <c r="AX23" s="33">
        <f t="shared" si="14"/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4">
        <v>0</v>
      </c>
      <c r="BF23" s="34">
        <v>0</v>
      </c>
      <c r="BG23" s="33">
        <f t="shared" si="15"/>
        <v>0</v>
      </c>
      <c r="BH23" s="34">
        <v>0</v>
      </c>
      <c r="BI23" s="34">
        <v>0</v>
      </c>
      <c r="BJ23" s="33">
        <f t="shared" si="16"/>
        <v>0</v>
      </c>
      <c r="BK23" s="34">
        <v>0</v>
      </c>
      <c r="BL23" s="34">
        <v>0</v>
      </c>
      <c r="BM23" s="33">
        <f t="shared" si="17"/>
        <v>60</v>
      </c>
      <c r="BN23" s="34">
        <v>0</v>
      </c>
      <c r="BO23" s="34">
        <v>0</v>
      </c>
      <c r="BP23" s="34">
        <v>60</v>
      </c>
      <c r="BQ23" s="34">
        <v>0</v>
      </c>
      <c r="BR23" s="34">
        <v>0</v>
      </c>
      <c r="BS23" s="34">
        <v>0</v>
      </c>
      <c r="BT23" s="34">
        <v>0</v>
      </c>
      <c r="BU23" s="33">
        <f t="shared" si="18"/>
        <v>0</v>
      </c>
      <c r="BV23" s="34">
        <v>0</v>
      </c>
      <c r="BW23" s="34">
        <v>0</v>
      </c>
      <c r="BX23" s="33">
        <f t="shared" si="19"/>
        <v>0</v>
      </c>
      <c r="BY23" s="34">
        <v>0</v>
      </c>
      <c r="BZ23" s="34">
        <v>0</v>
      </c>
      <c r="CA23" s="33">
        <f t="shared" si="20"/>
        <v>0</v>
      </c>
      <c r="CB23" s="34">
        <v>0</v>
      </c>
      <c r="CC23" s="34">
        <v>0</v>
      </c>
      <c r="CD23" s="7">
        <f t="shared" si="21"/>
        <v>1337</v>
      </c>
      <c r="CE23" s="8">
        <f t="shared" si="22"/>
        <v>1284</v>
      </c>
      <c r="CF23" s="9">
        <f t="shared" si="23"/>
        <v>53</v>
      </c>
      <c r="CG23" s="10"/>
      <c r="CI23" s="45"/>
    </row>
    <row r="24" spans="1:87" ht="47.25" x14ac:dyDescent="0.2">
      <c r="A24" s="6" t="s">
        <v>84</v>
      </c>
      <c r="B24" s="33">
        <f t="shared" si="0"/>
        <v>0</v>
      </c>
      <c r="C24" s="34"/>
      <c r="D24" s="34"/>
      <c r="E24" s="34"/>
      <c r="F24" s="34"/>
      <c r="G24" s="33">
        <f t="shared" si="1"/>
        <v>27</v>
      </c>
      <c r="H24" s="34">
        <v>0</v>
      </c>
      <c r="I24" s="34">
        <v>0</v>
      </c>
      <c r="J24" s="34">
        <v>0</v>
      </c>
      <c r="K24" s="34">
        <v>27</v>
      </c>
      <c r="L24" s="33">
        <f t="shared" si="2"/>
        <v>456</v>
      </c>
      <c r="M24" s="34">
        <v>0</v>
      </c>
      <c r="N24" s="34">
        <v>0</v>
      </c>
      <c r="O24" s="34">
        <v>0</v>
      </c>
      <c r="P24" s="34">
        <v>456</v>
      </c>
      <c r="Q24" s="33">
        <f t="shared" si="3"/>
        <v>0</v>
      </c>
      <c r="R24" s="34"/>
      <c r="S24" s="34"/>
      <c r="T24" s="33">
        <f t="shared" si="4"/>
        <v>0</v>
      </c>
      <c r="U24" s="34"/>
      <c r="V24" s="34"/>
      <c r="W24" s="33">
        <f t="shared" si="5"/>
        <v>0</v>
      </c>
      <c r="X24" s="34"/>
      <c r="Y24" s="34"/>
      <c r="Z24" s="33">
        <f t="shared" si="6"/>
        <v>0</v>
      </c>
      <c r="AA24" s="34"/>
      <c r="AB24" s="34"/>
      <c r="AC24" s="33">
        <f t="shared" si="7"/>
        <v>0</v>
      </c>
      <c r="AD24" s="34"/>
      <c r="AE24" s="34"/>
      <c r="AF24" s="34"/>
      <c r="AG24" s="33">
        <f t="shared" si="8"/>
        <v>0</v>
      </c>
      <c r="AH24" s="34"/>
      <c r="AI24" s="34"/>
      <c r="AJ24" s="33">
        <f t="shared" si="9"/>
        <v>0</v>
      </c>
      <c r="AK24" s="34"/>
      <c r="AL24" s="34"/>
      <c r="AM24" s="33">
        <f t="shared" si="10"/>
        <v>0</v>
      </c>
      <c r="AN24" s="34"/>
      <c r="AO24" s="34"/>
      <c r="AP24" s="33">
        <f t="shared" si="11"/>
        <v>0</v>
      </c>
      <c r="AQ24" s="34"/>
      <c r="AR24" s="34"/>
      <c r="AS24" s="33">
        <f t="shared" si="12"/>
        <v>0</v>
      </c>
      <c r="AT24" s="34"/>
      <c r="AU24" s="34"/>
      <c r="AV24" s="33">
        <f t="shared" si="13"/>
        <v>0</v>
      </c>
      <c r="AW24" s="33">
        <f t="shared" si="14"/>
        <v>0</v>
      </c>
      <c r="AX24" s="33">
        <f t="shared" si="14"/>
        <v>0</v>
      </c>
      <c r="AY24" s="35"/>
      <c r="AZ24" s="35"/>
      <c r="BA24" s="35"/>
      <c r="BB24" s="35"/>
      <c r="BC24" s="35"/>
      <c r="BD24" s="35"/>
      <c r="BE24" s="34"/>
      <c r="BF24" s="34"/>
      <c r="BG24" s="33">
        <f t="shared" si="15"/>
        <v>0</v>
      </c>
      <c r="BH24" s="34"/>
      <c r="BI24" s="34"/>
      <c r="BJ24" s="33">
        <f t="shared" si="16"/>
        <v>0</v>
      </c>
      <c r="BK24" s="34"/>
      <c r="BL24" s="34"/>
      <c r="BM24" s="33">
        <f t="shared" si="17"/>
        <v>0</v>
      </c>
      <c r="BN24" s="34"/>
      <c r="BO24" s="34"/>
      <c r="BP24" s="34"/>
      <c r="BQ24" s="34"/>
      <c r="BR24" s="34"/>
      <c r="BS24" s="34"/>
      <c r="BT24" s="34"/>
      <c r="BU24" s="33">
        <f t="shared" si="18"/>
        <v>0</v>
      </c>
      <c r="BV24" s="34"/>
      <c r="BW24" s="34"/>
      <c r="BX24" s="33">
        <f t="shared" si="19"/>
        <v>0</v>
      </c>
      <c r="BY24" s="34"/>
      <c r="BZ24" s="34"/>
      <c r="CA24" s="33">
        <f t="shared" si="20"/>
        <v>0</v>
      </c>
      <c r="CB24" s="34"/>
      <c r="CC24" s="34"/>
      <c r="CD24" s="7">
        <f t="shared" si="21"/>
        <v>483</v>
      </c>
      <c r="CE24" s="8">
        <f t="shared" si="22"/>
        <v>456</v>
      </c>
      <c r="CF24" s="9">
        <f t="shared" si="23"/>
        <v>27</v>
      </c>
      <c r="CG24" s="10"/>
      <c r="CI24" s="45"/>
    </row>
    <row r="25" spans="1:87" ht="47.25" x14ac:dyDescent="0.2">
      <c r="A25" s="6" t="s">
        <v>85</v>
      </c>
      <c r="B25" s="33">
        <f t="shared" si="0"/>
        <v>0</v>
      </c>
      <c r="C25" s="34"/>
      <c r="D25" s="34"/>
      <c r="E25" s="34"/>
      <c r="F25" s="34"/>
      <c r="G25" s="33">
        <f t="shared" si="1"/>
        <v>216</v>
      </c>
      <c r="H25" s="34">
        <v>0</v>
      </c>
      <c r="I25" s="34">
        <v>0</v>
      </c>
      <c r="J25" s="34">
        <v>0</v>
      </c>
      <c r="K25" s="34">
        <v>216</v>
      </c>
      <c r="L25" s="33">
        <f t="shared" si="2"/>
        <v>985</v>
      </c>
      <c r="M25" s="34">
        <v>0</v>
      </c>
      <c r="N25" s="34">
        <v>0</v>
      </c>
      <c r="O25" s="34">
        <v>0</v>
      </c>
      <c r="P25" s="34">
        <v>985</v>
      </c>
      <c r="Q25" s="33">
        <f t="shared" si="3"/>
        <v>0</v>
      </c>
      <c r="R25" s="34"/>
      <c r="S25" s="34"/>
      <c r="T25" s="33">
        <f t="shared" si="4"/>
        <v>0</v>
      </c>
      <c r="U25" s="34"/>
      <c r="V25" s="34"/>
      <c r="W25" s="33">
        <f t="shared" si="5"/>
        <v>0</v>
      </c>
      <c r="X25" s="34"/>
      <c r="Y25" s="34"/>
      <c r="Z25" s="33">
        <f t="shared" si="6"/>
        <v>0</v>
      </c>
      <c r="AA25" s="34"/>
      <c r="AB25" s="34"/>
      <c r="AC25" s="33">
        <f t="shared" si="7"/>
        <v>0</v>
      </c>
      <c r="AD25" s="34"/>
      <c r="AE25" s="34"/>
      <c r="AF25" s="34"/>
      <c r="AG25" s="33">
        <f t="shared" si="8"/>
        <v>0</v>
      </c>
      <c r="AH25" s="34"/>
      <c r="AI25" s="34"/>
      <c r="AJ25" s="33">
        <f t="shared" si="9"/>
        <v>0</v>
      </c>
      <c r="AK25" s="34"/>
      <c r="AL25" s="34"/>
      <c r="AM25" s="33">
        <f t="shared" si="10"/>
        <v>0</v>
      </c>
      <c r="AN25" s="34"/>
      <c r="AO25" s="34"/>
      <c r="AP25" s="33">
        <f t="shared" si="11"/>
        <v>0</v>
      </c>
      <c r="AQ25" s="34"/>
      <c r="AR25" s="34"/>
      <c r="AS25" s="33">
        <f t="shared" si="12"/>
        <v>0</v>
      </c>
      <c r="AT25" s="34"/>
      <c r="AU25" s="34"/>
      <c r="AV25" s="33">
        <f t="shared" si="13"/>
        <v>0</v>
      </c>
      <c r="AW25" s="33">
        <f t="shared" si="14"/>
        <v>0</v>
      </c>
      <c r="AX25" s="33">
        <f t="shared" si="14"/>
        <v>0</v>
      </c>
      <c r="AY25" s="35"/>
      <c r="AZ25" s="35"/>
      <c r="BA25" s="35"/>
      <c r="BB25" s="35"/>
      <c r="BC25" s="35"/>
      <c r="BD25" s="35"/>
      <c r="BE25" s="34"/>
      <c r="BF25" s="34"/>
      <c r="BG25" s="33">
        <f t="shared" si="15"/>
        <v>0</v>
      </c>
      <c r="BH25" s="34"/>
      <c r="BI25" s="34"/>
      <c r="BJ25" s="33">
        <f t="shared" si="16"/>
        <v>0</v>
      </c>
      <c r="BK25" s="34"/>
      <c r="BL25" s="34"/>
      <c r="BM25" s="33">
        <f t="shared" si="17"/>
        <v>114</v>
      </c>
      <c r="BN25" s="34">
        <v>64</v>
      </c>
      <c r="BO25" s="34"/>
      <c r="BP25" s="34"/>
      <c r="BQ25" s="34">
        <v>50</v>
      </c>
      <c r="BR25" s="34"/>
      <c r="BS25" s="34"/>
      <c r="BT25" s="34"/>
      <c r="BU25" s="33">
        <f t="shared" si="18"/>
        <v>0</v>
      </c>
      <c r="BV25" s="34"/>
      <c r="BW25" s="34"/>
      <c r="BX25" s="33">
        <f t="shared" si="19"/>
        <v>0</v>
      </c>
      <c r="BY25" s="34"/>
      <c r="BZ25" s="34"/>
      <c r="CA25" s="33">
        <f t="shared" si="20"/>
        <v>0</v>
      </c>
      <c r="CB25" s="34"/>
      <c r="CC25" s="34"/>
      <c r="CD25" s="7">
        <f t="shared" si="21"/>
        <v>1315</v>
      </c>
      <c r="CE25" s="8">
        <f t="shared" si="22"/>
        <v>1099</v>
      </c>
      <c r="CF25" s="9">
        <f t="shared" si="23"/>
        <v>216</v>
      </c>
      <c r="CG25" s="10"/>
      <c r="CI25" s="45"/>
    </row>
    <row r="26" spans="1:87" ht="47.25" x14ac:dyDescent="0.2">
      <c r="A26" s="6" t="s">
        <v>86</v>
      </c>
      <c r="B26" s="33">
        <f t="shared" si="0"/>
        <v>0</v>
      </c>
      <c r="C26" s="34"/>
      <c r="D26" s="34"/>
      <c r="E26" s="34"/>
      <c r="F26" s="34"/>
      <c r="G26" s="33">
        <f t="shared" si="1"/>
        <v>58</v>
      </c>
      <c r="H26" s="34">
        <v>0</v>
      </c>
      <c r="I26" s="34">
        <v>0</v>
      </c>
      <c r="J26" s="34">
        <v>0</v>
      </c>
      <c r="K26" s="34">
        <v>58</v>
      </c>
      <c r="L26" s="33">
        <f t="shared" si="2"/>
        <v>666</v>
      </c>
      <c r="M26" s="34">
        <v>0</v>
      </c>
      <c r="N26" s="34">
        <v>0</v>
      </c>
      <c r="O26" s="34">
        <v>0</v>
      </c>
      <c r="P26" s="34">
        <v>666</v>
      </c>
      <c r="Q26" s="33">
        <f t="shared" si="3"/>
        <v>0</v>
      </c>
      <c r="R26" s="34"/>
      <c r="S26" s="34"/>
      <c r="T26" s="33">
        <f t="shared" si="4"/>
        <v>0</v>
      </c>
      <c r="U26" s="34"/>
      <c r="V26" s="34"/>
      <c r="W26" s="33">
        <f t="shared" si="5"/>
        <v>0</v>
      </c>
      <c r="X26" s="34"/>
      <c r="Y26" s="34"/>
      <c r="Z26" s="33">
        <f t="shared" si="6"/>
        <v>0</v>
      </c>
      <c r="AA26" s="34"/>
      <c r="AB26" s="34"/>
      <c r="AC26" s="33">
        <f t="shared" si="7"/>
        <v>0</v>
      </c>
      <c r="AD26" s="34"/>
      <c r="AE26" s="34"/>
      <c r="AF26" s="34"/>
      <c r="AG26" s="33">
        <f t="shared" si="8"/>
        <v>0</v>
      </c>
      <c r="AH26" s="34"/>
      <c r="AI26" s="34"/>
      <c r="AJ26" s="33">
        <f t="shared" si="9"/>
        <v>0</v>
      </c>
      <c r="AK26" s="34"/>
      <c r="AL26" s="34"/>
      <c r="AM26" s="33">
        <f t="shared" si="10"/>
        <v>0</v>
      </c>
      <c r="AN26" s="34"/>
      <c r="AO26" s="34"/>
      <c r="AP26" s="33">
        <f t="shared" si="11"/>
        <v>0</v>
      </c>
      <c r="AQ26" s="34"/>
      <c r="AR26" s="34"/>
      <c r="AS26" s="33">
        <f t="shared" si="12"/>
        <v>0</v>
      </c>
      <c r="AT26" s="34"/>
      <c r="AU26" s="34"/>
      <c r="AV26" s="33">
        <f t="shared" si="13"/>
        <v>0</v>
      </c>
      <c r="AW26" s="33">
        <f t="shared" si="14"/>
        <v>0</v>
      </c>
      <c r="AX26" s="33">
        <f t="shared" si="14"/>
        <v>0</v>
      </c>
      <c r="AY26" s="35"/>
      <c r="AZ26" s="35"/>
      <c r="BA26" s="35"/>
      <c r="BB26" s="35"/>
      <c r="BC26" s="35"/>
      <c r="BD26" s="35"/>
      <c r="BE26" s="34"/>
      <c r="BF26" s="34"/>
      <c r="BG26" s="33">
        <f t="shared" si="15"/>
        <v>0</v>
      </c>
      <c r="BH26" s="34"/>
      <c r="BI26" s="34"/>
      <c r="BJ26" s="33">
        <f t="shared" si="16"/>
        <v>0</v>
      </c>
      <c r="BK26" s="34"/>
      <c r="BL26" s="34"/>
      <c r="BM26" s="33">
        <f t="shared" si="17"/>
        <v>113</v>
      </c>
      <c r="BN26" s="34">
        <v>82</v>
      </c>
      <c r="BO26" s="34">
        <v>0</v>
      </c>
      <c r="BP26" s="34">
        <v>31</v>
      </c>
      <c r="BQ26" s="34">
        <v>0</v>
      </c>
      <c r="BR26" s="34">
        <v>0</v>
      </c>
      <c r="BS26" s="34"/>
      <c r="BT26" s="34"/>
      <c r="BU26" s="33">
        <f t="shared" si="18"/>
        <v>0</v>
      </c>
      <c r="BV26" s="34"/>
      <c r="BW26" s="34"/>
      <c r="BX26" s="33">
        <f t="shared" si="19"/>
        <v>0</v>
      </c>
      <c r="BY26" s="34"/>
      <c r="BZ26" s="34"/>
      <c r="CA26" s="33">
        <f t="shared" si="20"/>
        <v>0</v>
      </c>
      <c r="CB26" s="34"/>
      <c r="CC26" s="34"/>
      <c r="CD26" s="7">
        <f t="shared" si="21"/>
        <v>837</v>
      </c>
      <c r="CE26" s="8">
        <f t="shared" si="22"/>
        <v>779</v>
      </c>
      <c r="CF26" s="9">
        <f t="shared" si="23"/>
        <v>58</v>
      </c>
      <c r="CG26" s="10"/>
      <c r="CI26" s="45"/>
    </row>
    <row r="27" spans="1:87" ht="47.25" x14ac:dyDescent="0.2">
      <c r="A27" s="6" t="s">
        <v>87</v>
      </c>
      <c r="B27" s="33">
        <f t="shared" si="0"/>
        <v>0</v>
      </c>
      <c r="C27" s="34"/>
      <c r="D27" s="34"/>
      <c r="E27" s="34"/>
      <c r="F27" s="34"/>
      <c r="G27" s="33">
        <f t="shared" si="1"/>
        <v>118</v>
      </c>
      <c r="H27" s="34">
        <v>0</v>
      </c>
      <c r="I27" s="34">
        <v>0</v>
      </c>
      <c r="J27" s="34">
        <v>0</v>
      </c>
      <c r="K27" s="34">
        <v>118</v>
      </c>
      <c r="L27" s="33">
        <f t="shared" si="2"/>
        <v>576</v>
      </c>
      <c r="M27" s="34">
        <v>0</v>
      </c>
      <c r="N27" s="34">
        <v>0</v>
      </c>
      <c r="O27" s="34">
        <v>0</v>
      </c>
      <c r="P27" s="34">
        <v>576</v>
      </c>
      <c r="Q27" s="33">
        <f t="shared" si="3"/>
        <v>0</v>
      </c>
      <c r="R27" s="34"/>
      <c r="S27" s="34"/>
      <c r="T27" s="33">
        <f t="shared" si="4"/>
        <v>0</v>
      </c>
      <c r="U27" s="34"/>
      <c r="V27" s="34"/>
      <c r="W27" s="33">
        <f t="shared" si="5"/>
        <v>0</v>
      </c>
      <c r="X27" s="34"/>
      <c r="Y27" s="34"/>
      <c r="Z27" s="33">
        <f t="shared" si="6"/>
        <v>0</v>
      </c>
      <c r="AA27" s="34"/>
      <c r="AB27" s="34"/>
      <c r="AC27" s="33">
        <f t="shared" si="7"/>
        <v>0</v>
      </c>
      <c r="AD27" s="34"/>
      <c r="AE27" s="34"/>
      <c r="AF27" s="34"/>
      <c r="AG27" s="33">
        <f t="shared" si="8"/>
        <v>0</v>
      </c>
      <c r="AH27" s="34"/>
      <c r="AI27" s="34"/>
      <c r="AJ27" s="33">
        <f t="shared" si="9"/>
        <v>0</v>
      </c>
      <c r="AK27" s="34"/>
      <c r="AL27" s="34"/>
      <c r="AM27" s="33">
        <f t="shared" si="10"/>
        <v>0</v>
      </c>
      <c r="AN27" s="34"/>
      <c r="AO27" s="34"/>
      <c r="AP27" s="33">
        <f t="shared" si="11"/>
        <v>0</v>
      </c>
      <c r="AQ27" s="34"/>
      <c r="AR27" s="34"/>
      <c r="AS27" s="33">
        <f t="shared" si="12"/>
        <v>0</v>
      </c>
      <c r="AT27" s="34"/>
      <c r="AU27" s="34"/>
      <c r="AV27" s="33">
        <f t="shared" si="13"/>
        <v>0</v>
      </c>
      <c r="AW27" s="33">
        <f t="shared" si="14"/>
        <v>0</v>
      </c>
      <c r="AX27" s="33">
        <f t="shared" si="14"/>
        <v>0</v>
      </c>
      <c r="AY27" s="35"/>
      <c r="AZ27" s="35"/>
      <c r="BA27" s="35"/>
      <c r="BB27" s="35"/>
      <c r="BC27" s="35"/>
      <c r="BD27" s="35"/>
      <c r="BE27" s="34"/>
      <c r="BF27" s="34"/>
      <c r="BG27" s="33">
        <f t="shared" si="15"/>
        <v>0</v>
      </c>
      <c r="BH27" s="34"/>
      <c r="BI27" s="34"/>
      <c r="BJ27" s="33">
        <f t="shared" si="16"/>
        <v>0</v>
      </c>
      <c r="BK27" s="34"/>
      <c r="BL27" s="34"/>
      <c r="BM27" s="33">
        <f t="shared" si="17"/>
        <v>184</v>
      </c>
      <c r="BN27" s="34">
        <v>90</v>
      </c>
      <c r="BO27" s="34">
        <v>0</v>
      </c>
      <c r="BP27" s="34">
        <v>60</v>
      </c>
      <c r="BQ27" s="34">
        <v>34</v>
      </c>
      <c r="BR27" s="34"/>
      <c r="BS27" s="34"/>
      <c r="BT27" s="34"/>
      <c r="BU27" s="33">
        <f t="shared" si="18"/>
        <v>0</v>
      </c>
      <c r="BV27" s="34"/>
      <c r="BW27" s="34"/>
      <c r="BX27" s="33">
        <f t="shared" si="19"/>
        <v>0</v>
      </c>
      <c r="BY27" s="34"/>
      <c r="BZ27" s="34"/>
      <c r="CA27" s="33">
        <f t="shared" si="20"/>
        <v>0</v>
      </c>
      <c r="CB27" s="34"/>
      <c r="CC27" s="34"/>
      <c r="CD27" s="7">
        <f t="shared" si="21"/>
        <v>878</v>
      </c>
      <c r="CE27" s="8">
        <f t="shared" si="22"/>
        <v>760</v>
      </c>
      <c r="CF27" s="9">
        <f t="shared" si="23"/>
        <v>118</v>
      </c>
      <c r="CG27" s="10"/>
      <c r="CI27" s="45"/>
    </row>
    <row r="28" spans="1:87" ht="47.25" x14ac:dyDescent="0.2">
      <c r="A28" s="6" t="s">
        <v>88</v>
      </c>
      <c r="B28" s="33">
        <f t="shared" si="0"/>
        <v>0</v>
      </c>
      <c r="C28" s="34"/>
      <c r="D28" s="34"/>
      <c r="E28" s="34"/>
      <c r="F28" s="34"/>
      <c r="G28" s="33">
        <f t="shared" si="1"/>
        <v>0</v>
      </c>
      <c r="H28" s="34"/>
      <c r="I28" s="34"/>
      <c r="J28" s="34"/>
      <c r="K28" s="34"/>
      <c r="L28" s="33">
        <f t="shared" si="2"/>
        <v>354</v>
      </c>
      <c r="M28" s="34">
        <v>0</v>
      </c>
      <c r="N28" s="34">
        <v>0</v>
      </c>
      <c r="O28" s="34">
        <v>0</v>
      </c>
      <c r="P28" s="34">
        <v>354</v>
      </c>
      <c r="Q28" s="33">
        <f t="shared" si="3"/>
        <v>0</v>
      </c>
      <c r="R28" s="34"/>
      <c r="S28" s="34"/>
      <c r="T28" s="33">
        <f t="shared" si="4"/>
        <v>0</v>
      </c>
      <c r="U28" s="34"/>
      <c r="V28" s="34"/>
      <c r="W28" s="33">
        <f t="shared" si="5"/>
        <v>0</v>
      </c>
      <c r="X28" s="34"/>
      <c r="Y28" s="34"/>
      <c r="Z28" s="33">
        <f t="shared" si="6"/>
        <v>0</v>
      </c>
      <c r="AA28" s="34"/>
      <c r="AB28" s="34"/>
      <c r="AC28" s="33">
        <f t="shared" si="7"/>
        <v>0</v>
      </c>
      <c r="AD28" s="34"/>
      <c r="AE28" s="34"/>
      <c r="AF28" s="34"/>
      <c r="AG28" s="33">
        <f t="shared" si="8"/>
        <v>0</v>
      </c>
      <c r="AH28" s="34"/>
      <c r="AI28" s="34"/>
      <c r="AJ28" s="33">
        <f t="shared" si="9"/>
        <v>0</v>
      </c>
      <c r="AK28" s="34"/>
      <c r="AL28" s="34"/>
      <c r="AM28" s="33">
        <f t="shared" si="10"/>
        <v>0</v>
      </c>
      <c r="AN28" s="34"/>
      <c r="AO28" s="34"/>
      <c r="AP28" s="33">
        <f t="shared" si="11"/>
        <v>0</v>
      </c>
      <c r="AQ28" s="34"/>
      <c r="AR28" s="34"/>
      <c r="AS28" s="33">
        <f t="shared" si="12"/>
        <v>0</v>
      </c>
      <c r="AT28" s="34"/>
      <c r="AU28" s="34"/>
      <c r="AV28" s="33">
        <f t="shared" si="13"/>
        <v>0</v>
      </c>
      <c r="AW28" s="33">
        <f t="shared" si="14"/>
        <v>0</v>
      </c>
      <c r="AX28" s="33">
        <f t="shared" si="14"/>
        <v>0</v>
      </c>
      <c r="AY28" s="35"/>
      <c r="AZ28" s="35"/>
      <c r="BA28" s="35"/>
      <c r="BB28" s="35"/>
      <c r="BC28" s="35"/>
      <c r="BD28" s="35"/>
      <c r="BE28" s="34"/>
      <c r="BF28" s="34"/>
      <c r="BG28" s="33">
        <f t="shared" si="15"/>
        <v>0</v>
      </c>
      <c r="BH28" s="34"/>
      <c r="BI28" s="34"/>
      <c r="BJ28" s="33">
        <f t="shared" si="16"/>
        <v>0</v>
      </c>
      <c r="BK28" s="34"/>
      <c r="BL28" s="34"/>
      <c r="BM28" s="33">
        <f t="shared" si="17"/>
        <v>0</v>
      </c>
      <c r="BN28" s="34"/>
      <c r="BO28" s="34"/>
      <c r="BP28" s="34"/>
      <c r="BQ28" s="34"/>
      <c r="BR28" s="34"/>
      <c r="BS28" s="34"/>
      <c r="BT28" s="34"/>
      <c r="BU28" s="33">
        <f t="shared" si="18"/>
        <v>0</v>
      </c>
      <c r="BV28" s="34"/>
      <c r="BW28" s="34"/>
      <c r="BX28" s="33">
        <f t="shared" si="19"/>
        <v>0</v>
      </c>
      <c r="BY28" s="34"/>
      <c r="BZ28" s="34"/>
      <c r="CA28" s="33">
        <f t="shared" si="20"/>
        <v>0</v>
      </c>
      <c r="CB28" s="34"/>
      <c r="CC28" s="34"/>
      <c r="CD28" s="7">
        <f t="shared" si="21"/>
        <v>354</v>
      </c>
      <c r="CE28" s="8">
        <f t="shared" si="22"/>
        <v>354</v>
      </c>
      <c r="CF28" s="9">
        <f t="shared" si="23"/>
        <v>0</v>
      </c>
      <c r="CG28" s="10"/>
      <c r="CI28" s="45"/>
    </row>
    <row r="29" spans="1:87" ht="47.25" x14ac:dyDescent="0.2">
      <c r="A29" s="6" t="s">
        <v>89</v>
      </c>
      <c r="B29" s="33">
        <f t="shared" si="0"/>
        <v>0</v>
      </c>
      <c r="C29" s="34"/>
      <c r="D29" s="34"/>
      <c r="E29" s="34"/>
      <c r="F29" s="34"/>
      <c r="G29" s="33">
        <f t="shared" si="1"/>
        <v>126</v>
      </c>
      <c r="H29" s="34">
        <v>0</v>
      </c>
      <c r="I29" s="34">
        <v>0</v>
      </c>
      <c r="J29" s="34">
        <v>0</v>
      </c>
      <c r="K29" s="34">
        <v>126</v>
      </c>
      <c r="L29" s="33">
        <f t="shared" si="2"/>
        <v>806</v>
      </c>
      <c r="M29" s="34">
        <v>0</v>
      </c>
      <c r="N29" s="34">
        <v>0</v>
      </c>
      <c r="O29" s="34">
        <v>0</v>
      </c>
      <c r="P29" s="34">
        <v>806</v>
      </c>
      <c r="Q29" s="33">
        <f t="shared" si="3"/>
        <v>0</v>
      </c>
      <c r="R29" s="34"/>
      <c r="S29" s="34"/>
      <c r="T29" s="33">
        <f t="shared" si="4"/>
        <v>0</v>
      </c>
      <c r="U29" s="34"/>
      <c r="V29" s="34"/>
      <c r="W29" s="33">
        <f t="shared" si="5"/>
        <v>0</v>
      </c>
      <c r="X29" s="34"/>
      <c r="Y29" s="34"/>
      <c r="Z29" s="33">
        <f t="shared" si="6"/>
        <v>0</v>
      </c>
      <c r="AA29" s="34"/>
      <c r="AB29" s="34"/>
      <c r="AC29" s="33">
        <f t="shared" si="7"/>
        <v>0</v>
      </c>
      <c r="AD29" s="34"/>
      <c r="AE29" s="34"/>
      <c r="AF29" s="34"/>
      <c r="AG29" s="33">
        <f t="shared" si="8"/>
        <v>0</v>
      </c>
      <c r="AH29" s="34"/>
      <c r="AI29" s="34"/>
      <c r="AJ29" s="33">
        <f t="shared" si="9"/>
        <v>0</v>
      </c>
      <c r="AK29" s="34"/>
      <c r="AL29" s="34"/>
      <c r="AM29" s="33">
        <f t="shared" si="10"/>
        <v>0</v>
      </c>
      <c r="AN29" s="34"/>
      <c r="AO29" s="34"/>
      <c r="AP29" s="33">
        <f t="shared" si="11"/>
        <v>0</v>
      </c>
      <c r="AQ29" s="34"/>
      <c r="AR29" s="34"/>
      <c r="AS29" s="33">
        <f t="shared" si="12"/>
        <v>0</v>
      </c>
      <c r="AT29" s="34"/>
      <c r="AU29" s="34"/>
      <c r="AV29" s="33">
        <f t="shared" si="13"/>
        <v>0</v>
      </c>
      <c r="AW29" s="33">
        <f t="shared" si="14"/>
        <v>0</v>
      </c>
      <c r="AX29" s="33">
        <f t="shared" si="14"/>
        <v>0</v>
      </c>
      <c r="AY29" s="35"/>
      <c r="AZ29" s="35"/>
      <c r="BA29" s="35"/>
      <c r="BB29" s="35"/>
      <c r="BC29" s="35"/>
      <c r="BD29" s="35"/>
      <c r="BE29" s="34"/>
      <c r="BF29" s="34"/>
      <c r="BG29" s="33">
        <f t="shared" si="15"/>
        <v>0</v>
      </c>
      <c r="BH29" s="34"/>
      <c r="BI29" s="34"/>
      <c r="BJ29" s="33">
        <f t="shared" si="16"/>
        <v>0</v>
      </c>
      <c r="BK29" s="34"/>
      <c r="BL29" s="34"/>
      <c r="BM29" s="33">
        <f t="shared" si="17"/>
        <v>100</v>
      </c>
      <c r="BN29" s="34">
        <v>64</v>
      </c>
      <c r="BO29" s="34">
        <v>0</v>
      </c>
      <c r="BP29" s="34">
        <v>18</v>
      </c>
      <c r="BQ29" s="34">
        <v>18</v>
      </c>
      <c r="BR29" s="34"/>
      <c r="BS29" s="34"/>
      <c r="BT29" s="34"/>
      <c r="BU29" s="33">
        <f t="shared" si="18"/>
        <v>0</v>
      </c>
      <c r="BV29" s="34"/>
      <c r="BW29" s="34"/>
      <c r="BX29" s="33">
        <f t="shared" si="19"/>
        <v>0</v>
      </c>
      <c r="BY29" s="34"/>
      <c r="BZ29" s="34"/>
      <c r="CA29" s="33">
        <f t="shared" si="20"/>
        <v>0</v>
      </c>
      <c r="CB29" s="34"/>
      <c r="CC29" s="34"/>
      <c r="CD29" s="7">
        <f t="shared" si="21"/>
        <v>1032</v>
      </c>
      <c r="CE29" s="8">
        <f t="shared" si="22"/>
        <v>906</v>
      </c>
      <c r="CF29" s="9">
        <f t="shared" si="23"/>
        <v>126</v>
      </c>
      <c r="CG29" s="10"/>
      <c r="CI29" s="45"/>
    </row>
    <row r="30" spans="1:87" ht="47.25" x14ac:dyDescent="0.2">
      <c r="A30" s="6" t="s">
        <v>90</v>
      </c>
      <c r="B30" s="33">
        <f t="shared" si="0"/>
        <v>0</v>
      </c>
      <c r="C30" s="34"/>
      <c r="D30" s="34"/>
      <c r="E30" s="34"/>
      <c r="F30" s="34"/>
      <c r="G30" s="33">
        <f t="shared" si="1"/>
        <v>100</v>
      </c>
      <c r="H30" s="34">
        <v>0</v>
      </c>
      <c r="I30" s="34">
        <v>0</v>
      </c>
      <c r="J30" s="34">
        <v>0</v>
      </c>
      <c r="K30" s="34">
        <v>100</v>
      </c>
      <c r="L30" s="33">
        <f t="shared" si="2"/>
        <v>814</v>
      </c>
      <c r="M30" s="34">
        <v>0</v>
      </c>
      <c r="N30" s="34">
        <v>0</v>
      </c>
      <c r="O30" s="34">
        <v>0</v>
      </c>
      <c r="P30" s="34">
        <f>864-50</f>
        <v>814</v>
      </c>
      <c r="Q30" s="33">
        <f t="shared" si="3"/>
        <v>0</v>
      </c>
      <c r="R30" s="34"/>
      <c r="S30" s="34"/>
      <c r="T30" s="33">
        <f t="shared" si="4"/>
        <v>0</v>
      </c>
      <c r="U30" s="34"/>
      <c r="V30" s="34"/>
      <c r="W30" s="33">
        <f t="shared" si="5"/>
        <v>0</v>
      </c>
      <c r="X30" s="34"/>
      <c r="Y30" s="34"/>
      <c r="Z30" s="33">
        <f t="shared" si="6"/>
        <v>0</v>
      </c>
      <c r="AA30" s="34"/>
      <c r="AB30" s="34"/>
      <c r="AC30" s="33">
        <f t="shared" si="7"/>
        <v>0</v>
      </c>
      <c r="AD30" s="34"/>
      <c r="AE30" s="34"/>
      <c r="AF30" s="34"/>
      <c r="AG30" s="33">
        <f t="shared" si="8"/>
        <v>0</v>
      </c>
      <c r="AH30" s="34"/>
      <c r="AI30" s="34"/>
      <c r="AJ30" s="33">
        <f t="shared" si="9"/>
        <v>0</v>
      </c>
      <c r="AK30" s="34"/>
      <c r="AL30" s="34"/>
      <c r="AM30" s="33">
        <f t="shared" si="10"/>
        <v>0</v>
      </c>
      <c r="AN30" s="34"/>
      <c r="AO30" s="34"/>
      <c r="AP30" s="33">
        <f t="shared" si="11"/>
        <v>0</v>
      </c>
      <c r="AQ30" s="34"/>
      <c r="AR30" s="34"/>
      <c r="AS30" s="33">
        <f t="shared" si="12"/>
        <v>0</v>
      </c>
      <c r="AT30" s="34"/>
      <c r="AU30" s="34"/>
      <c r="AV30" s="33">
        <f t="shared" si="13"/>
        <v>0</v>
      </c>
      <c r="AW30" s="33">
        <f t="shared" si="14"/>
        <v>0</v>
      </c>
      <c r="AX30" s="33">
        <f t="shared" si="14"/>
        <v>0</v>
      </c>
      <c r="AY30" s="35"/>
      <c r="AZ30" s="35"/>
      <c r="BA30" s="35"/>
      <c r="BB30" s="35"/>
      <c r="BC30" s="35"/>
      <c r="BD30" s="35"/>
      <c r="BE30" s="34"/>
      <c r="BF30" s="34"/>
      <c r="BG30" s="33">
        <f t="shared" si="15"/>
        <v>0</v>
      </c>
      <c r="BH30" s="34"/>
      <c r="BI30" s="34"/>
      <c r="BJ30" s="33">
        <f t="shared" si="16"/>
        <v>0</v>
      </c>
      <c r="BK30" s="34"/>
      <c r="BL30" s="34"/>
      <c r="BM30" s="33">
        <f t="shared" si="17"/>
        <v>127</v>
      </c>
      <c r="BN30" s="34">
        <v>127</v>
      </c>
      <c r="BO30" s="34"/>
      <c r="BP30" s="34"/>
      <c r="BQ30" s="34"/>
      <c r="BR30" s="34"/>
      <c r="BS30" s="34"/>
      <c r="BT30" s="34"/>
      <c r="BU30" s="33">
        <f t="shared" si="18"/>
        <v>0</v>
      </c>
      <c r="BV30" s="34"/>
      <c r="BW30" s="34"/>
      <c r="BX30" s="33">
        <f t="shared" si="19"/>
        <v>0</v>
      </c>
      <c r="BY30" s="34"/>
      <c r="BZ30" s="34"/>
      <c r="CA30" s="33">
        <f t="shared" si="20"/>
        <v>0</v>
      </c>
      <c r="CB30" s="34"/>
      <c r="CC30" s="34"/>
      <c r="CD30" s="7">
        <f t="shared" si="21"/>
        <v>1041</v>
      </c>
      <c r="CE30" s="8">
        <f t="shared" si="22"/>
        <v>941</v>
      </c>
      <c r="CF30" s="9">
        <f t="shared" si="23"/>
        <v>100</v>
      </c>
      <c r="CG30" s="10"/>
      <c r="CI30" s="45"/>
    </row>
    <row r="31" spans="1:87" ht="47.25" x14ac:dyDescent="0.2">
      <c r="A31" s="6" t="s">
        <v>91</v>
      </c>
      <c r="B31" s="33">
        <f t="shared" si="0"/>
        <v>0</v>
      </c>
      <c r="C31" s="34"/>
      <c r="D31" s="34"/>
      <c r="E31" s="34"/>
      <c r="F31" s="34"/>
      <c r="G31" s="33">
        <f t="shared" si="1"/>
        <v>0</v>
      </c>
      <c r="H31" s="34"/>
      <c r="I31" s="34"/>
      <c r="J31" s="34"/>
      <c r="K31" s="34"/>
      <c r="L31" s="33">
        <f t="shared" si="2"/>
        <v>894</v>
      </c>
      <c r="M31" s="34">
        <v>0</v>
      </c>
      <c r="N31" s="34">
        <v>0</v>
      </c>
      <c r="O31" s="34">
        <v>0</v>
      </c>
      <c r="P31" s="34">
        <f>905-11</f>
        <v>894</v>
      </c>
      <c r="Q31" s="33">
        <f t="shared" si="3"/>
        <v>0</v>
      </c>
      <c r="R31" s="34"/>
      <c r="S31" s="34"/>
      <c r="T31" s="33">
        <f t="shared" si="4"/>
        <v>0</v>
      </c>
      <c r="U31" s="34"/>
      <c r="V31" s="34"/>
      <c r="W31" s="33">
        <f t="shared" si="5"/>
        <v>0</v>
      </c>
      <c r="X31" s="34"/>
      <c r="Y31" s="34"/>
      <c r="Z31" s="33">
        <f t="shared" si="6"/>
        <v>0</v>
      </c>
      <c r="AA31" s="34"/>
      <c r="AB31" s="34"/>
      <c r="AC31" s="33">
        <f t="shared" si="7"/>
        <v>0</v>
      </c>
      <c r="AD31" s="34"/>
      <c r="AE31" s="34"/>
      <c r="AF31" s="34"/>
      <c r="AG31" s="33">
        <f t="shared" si="8"/>
        <v>0</v>
      </c>
      <c r="AH31" s="34"/>
      <c r="AI31" s="34"/>
      <c r="AJ31" s="33">
        <f t="shared" si="9"/>
        <v>0</v>
      </c>
      <c r="AK31" s="34"/>
      <c r="AL31" s="34"/>
      <c r="AM31" s="33">
        <f t="shared" si="10"/>
        <v>0</v>
      </c>
      <c r="AN31" s="34"/>
      <c r="AO31" s="34"/>
      <c r="AP31" s="33">
        <f t="shared" si="11"/>
        <v>0</v>
      </c>
      <c r="AQ31" s="34"/>
      <c r="AR31" s="34"/>
      <c r="AS31" s="33">
        <f t="shared" si="12"/>
        <v>0</v>
      </c>
      <c r="AT31" s="34"/>
      <c r="AU31" s="34"/>
      <c r="AV31" s="33">
        <f t="shared" si="13"/>
        <v>0</v>
      </c>
      <c r="AW31" s="33">
        <f t="shared" si="14"/>
        <v>0</v>
      </c>
      <c r="AX31" s="33">
        <f t="shared" si="14"/>
        <v>0</v>
      </c>
      <c r="AY31" s="35"/>
      <c r="AZ31" s="35"/>
      <c r="BA31" s="35"/>
      <c r="BB31" s="35"/>
      <c r="BC31" s="35"/>
      <c r="BD31" s="35"/>
      <c r="BE31" s="34"/>
      <c r="BF31" s="34"/>
      <c r="BG31" s="33">
        <f t="shared" si="15"/>
        <v>0</v>
      </c>
      <c r="BH31" s="34"/>
      <c r="BI31" s="34"/>
      <c r="BJ31" s="33">
        <f t="shared" si="16"/>
        <v>0</v>
      </c>
      <c r="BK31" s="34"/>
      <c r="BL31" s="34"/>
      <c r="BM31" s="33">
        <f t="shared" si="17"/>
        <v>80</v>
      </c>
      <c r="BN31" s="34">
        <v>44</v>
      </c>
      <c r="BO31" s="34">
        <v>0</v>
      </c>
      <c r="BP31" s="34">
        <f>25+11</f>
        <v>36</v>
      </c>
      <c r="BQ31" s="34"/>
      <c r="BR31" s="34"/>
      <c r="BS31" s="34"/>
      <c r="BT31" s="34"/>
      <c r="BU31" s="33">
        <f t="shared" si="18"/>
        <v>0</v>
      </c>
      <c r="BV31" s="34"/>
      <c r="BW31" s="34"/>
      <c r="BX31" s="33">
        <f t="shared" si="19"/>
        <v>0</v>
      </c>
      <c r="BY31" s="34"/>
      <c r="BZ31" s="34"/>
      <c r="CA31" s="33">
        <f t="shared" si="20"/>
        <v>0</v>
      </c>
      <c r="CB31" s="34"/>
      <c r="CC31" s="34"/>
      <c r="CD31" s="7">
        <f t="shared" si="21"/>
        <v>974</v>
      </c>
      <c r="CE31" s="8">
        <f t="shared" si="22"/>
        <v>974</v>
      </c>
      <c r="CF31" s="9">
        <f t="shared" si="23"/>
        <v>0</v>
      </c>
      <c r="CG31" s="10"/>
      <c r="CI31" s="45"/>
    </row>
    <row r="32" spans="1:87" ht="47.25" x14ac:dyDescent="0.2">
      <c r="A32" s="6" t="s">
        <v>92</v>
      </c>
      <c r="B32" s="33">
        <f t="shared" si="0"/>
        <v>0</v>
      </c>
      <c r="C32" s="34"/>
      <c r="D32" s="34"/>
      <c r="E32" s="34"/>
      <c r="F32" s="34"/>
      <c r="G32" s="33">
        <f t="shared" si="1"/>
        <v>125</v>
      </c>
      <c r="H32" s="34">
        <v>0</v>
      </c>
      <c r="I32" s="34">
        <v>0</v>
      </c>
      <c r="J32" s="34">
        <v>0</v>
      </c>
      <c r="K32" s="34">
        <v>125</v>
      </c>
      <c r="L32" s="33">
        <f t="shared" si="2"/>
        <v>800</v>
      </c>
      <c r="M32" s="34">
        <v>0</v>
      </c>
      <c r="N32" s="34">
        <v>0</v>
      </c>
      <c r="O32" s="34">
        <v>0</v>
      </c>
      <c r="P32" s="34">
        <v>800</v>
      </c>
      <c r="Q32" s="33">
        <f t="shared" si="3"/>
        <v>0</v>
      </c>
      <c r="R32" s="34"/>
      <c r="S32" s="34"/>
      <c r="T32" s="33">
        <f t="shared" si="4"/>
        <v>0</v>
      </c>
      <c r="U32" s="34"/>
      <c r="V32" s="34"/>
      <c r="W32" s="33">
        <f t="shared" si="5"/>
        <v>0</v>
      </c>
      <c r="X32" s="34"/>
      <c r="Y32" s="34"/>
      <c r="Z32" s="33">
        <f t="shared" si="6"/>
        <v>0</v>
      </c>
      <c r="AA32" s="34"/>
      <c r="AB32" s="34"/>
      <c r="AC32" s="33">
        <f t="shared" si="7"/>
        <v>0</v>
      </c>
      <c r="AD32" s="34"/>
      <c r="AE32" s="34"/>
      <c r="AF32" s="34"/>
      <c r="AG32" s="33">
        <f t="shared" si="8"/>
        <v>0</v>
      </c>
      <c r="AH32" s="34"/>
      <c r="AI32" s="34"/>
      <c r="AJ32" s="33">
        <f t="shared" si="9"/>
        <v>0</v>
      </c>
      <c r="AK32" s="34"/>
      <c r="AL32" s="34"/>
      <c r="AM32" s="33">
        <f t="shared" si="10"/>
        <v>0</v>
      </c>
      <c r="AN32" s="34"/>
      <c r="AO32" s="34"/>
      <c r="AP32" s="33">
        <f t="shared" si="11"/>
        <v>0</v>
      </c>
      <c r="AQ32" s="34"/>
      <c r="AR32" s="34"/>
      <c r="AS32" s="33">
        <f t="shared" si="12"/>
        <v>0</v>
      </c>
      <c r="AT32" s="34"/>
      <c r="AU32" s="34"/>
      <c r="AV32" s="33">
        <f t="shared" si="13"/>
        <v>0</v>
      </c>
      <c r="AW32" s="33">
        <f t="shared" si="14"/>
        <v>0</v>
      </c>
      <c r="AX32" s="33">
        <f t="shared" si="14"/>
        <v>0</v>
      </c>
      <c r="AY32" s="35"/>
      <c r="AZ32" s="35"/>
      <c r="BA32" s="35"/>
      <c r="BB32" s="35"/>
      <c r="BC32" s="35"/>
      <c r="BD32" s="35"/>
      <c r="BE32" s="34"/>
      <c r="BF32" s="34"/>
      <c r="BG32" s="33">
        <f t="shared" si="15"/>
        <v>0</v>
      </c>
      <c r="BH32" s="34"/>
      <c r="BI32" s="34"/>
      <c r="BJ32" s="33">
        <f t="shared" si="16"/>
        <v>0</v>
      </c>
      <c r="BK32" s="34"/>
      <c r="BL32" s="34"/>
      <c r="BM32" s="33">
        <f t="shared" si="17"/>
        <v>113</v>
      </c>
      <c r="BN32" s="34">
        <v>46</v>
      </c>
      <c r="BO32" s="34">
        <v>0</v>
      </c>
      <c r="BP32" s="34">
        <v>33</v>
      </c>
      <c r="BQ32" s="34">
        <v>34</v>
      </c>
      <c r="BR32" s="34">
        <v>0</v>
      </c>
      <c r="BS32" s="34"/>
      <c r="BT32" s="34"/>
      <c r="BU32" s="33">
        <f t="shared" si="18"/>
        <v>0</v>
      </c>
      <c r="BV32" s="34"/>
      <c r="BW32" s="34"/>
      <c r="BX32" s="33">
        <f t="shared" si="19"/>
        <v>0</v>
      </c>
      <c r="BY32" s="34"/>
      <c r="BZ32" s="34"/>
      <c r="CA32" s="33">
        <f t="shared" si="20"/>
        <v>0</v>
      </c>
      <c r="CB32" s="34"/>
      <c r="CC32" s="34"/>
      <c r="CD32" s="7">
        <f t="shared" si="21"/>
        <v>1038</v>
      </c>
      <c r="CE32" s="8">
        <f t="shared" si="22"/>
        <v>913</v>
      </c>
      <c r="CF32" s="9">
        <f t="shared" si="23"/>
        <v>125</v>
      </c>
      <c r="CG32" s="10"/>
      <c r="CI32" s="45"/>
    </row>
    <row r="33" spans="1:87" ht="31.5" x14ac:dyDescent="0.2">
      <c r="A33" s="6" t="s">
        <v>93</v>
      </c>
      <c r="B33" s="33">
        <f t="shared" si="0"/>
        <v>0</v>
      </c>
      <c r="C33" s="34"/>
      <c r="D33" s="34"/>
      <c r="E33" s="34"/>
      <c r="F33" s="34"/>
      <c r="G33" s="33">
        <f t="shared" si="1"/>
        <v>140</v>
      </c>
      <c r="H33" s="34">
        <v>0</v>
      </c>
      <c r="I33" s="34">
        <v>0</v>
      </c>
      <c r="J33" s="34">
        <v>0</v>
      </c>
      <c r="K33" s="34">
        <v>140</v>
      </c>
      <c r="L33" s="33">
        <f t="shared" si="2"/>
        <v>188</v>
      </c>
      <c r="M33" s="34">
        <v>0</v>
      </c>
      <c r="N33" s="34">
        <v>0</v>
      </c>
      <c r="O33" s="34">
        <v>0</v>
      </c>
      <c r="P33" s="34">
        <v>188</v>
      </c>
      <c r="Q33" s="33">
        <f t="shared" si="3"/>
        <v>0</v>
      </c>
      <c r="R33" s="34"/>
      <c r="S33" s="34"/>
      <c r="T33" s="33">
        <f t="shared" si="4"/>
        <v>0</v>
      </c>
      <c r="U33" s="34"/>
      <c r="V33" s="34"/>
      <c r="W33" s="33">
        <f t="shared" si="5"/>
        <v>0</v>
      </c>
      <c r="X33" s="34"/>
      <c r="Y33" s="34"/>
      <c r="Z33" s="33">
        <f t="shared" si="6"/>
        <v>0</v>
      </c>
      <c r="AA33" s="34"/>
      <c r="AB33" s="34"/>
      <c r="AC33" s="33">
        <f t="shared" si="7"/>
        <v>0</v>
      </c>
      <c r="AD33" s="34"/>
      <c r="AE33" s="34"/>
      <c r="AF33" s="34"/>
      <c r="AG33" s="33">
        <f t="shared" si="8"/>
        <v>0</v>
      </c>
      <c r="AH33" s="34"/>
      <c r="AI33" s="34"/>
      <c r="AJ33" s="33">
        <f t="shared" si="9"/>
        <v>0</v>
      </c>
      <c r="AK33" s="34"/>
      <c r="AL33" s="34"/>
      <c r="AM33" s="33">
        <f t="shared" si="10"/>
        <v>0</v>
      </c>
      <c r="AN33" s="34"/>
      <c r="AO33" s="34"/>
      <c r="AP33" s="33">
        <f t="shared" si="11"/>
        <v>0</v>
      </c>
      <c r="AQ33" s="34"/>
      <c r="AR33" s="34"/>
      <c r="AS33" s="33">
        <f t="shared" si="12"/>
        <v>0</v>
      </c>
      <c r="AT33" s="34"/>
      <c r="AU33" s="34"/>
      <c r="AV33" s="33">
        <f t="shared" si="13"/>
        <v>0</v>
      </c>
      <c r="AW33" s="33">
        <f t="shared" si="14"/>
        <v>0</v>
      </c>
      <c r="AX33" s="33">
        <f t="shared" si="14"/>
        <v>0</v>
      </c>
      <c r="AY33" s="35"/>
      <c r="AZ33" s="35"/>
      <c r="BA33" s="35"/>
      <c r="BB33" s="35"/>
      <c r="BC33" s="35"/>
      <c r="BD33" s="35"/>
      <c r="BE33" s="34"/>
      <c r="BF33" s="34"/>
      <c r="BG33" s="33">
        <f t="shared" si="15"/>
        <v>0</v>
      </c>
      <c r="BH33" s="34"/>
      <c r="BI33" s="34"/>
      <c r="BJ33" s="33">
        <f t="shared" si="16"/>
        <v>0</v>
      </c>
      <c r="BK33" s="34"/>
      <c r="BL33" s="34"/>
      <c r="BM33" s="33">
        <f t="shared" si="17"/>
        <v>57</v>
      </c>
      <c r="BN33" s="34">
        <v>22</v>
      </c>
      <c r="BO33" s="34">
        <v>0</v>
      </c>
      <c r="BP33" s="34">
        <v>35</v>
      </c>
      <c r="BQ33" s="34"/>
      <c r="BR33" s="34"/>
      <c r="BS33" s="34"/>
      <c r="BT33" s="34"/>
      <c r="BU33" s="33">
        <f t="shared" si="18"/>
        <v>0</v>
      </c>
      <c r="BV33" s="34"/>
      <c r="BW33" s="34"/>
      <c r="BX33" s="33">
        <f t="shared" si="19"/>
        <v>0</v>
      </c>
      <c r="BY33" s="34"/>
      <c r="BZ33" s="34"/>
      <c r="CA33" s="33">
        <f t="shared" si="20"/>
        <v>0</v>
      </c>
      <c r="CB33" s="34"/>
      <c r="CC33" s="34"/>
      <c r="CD33" s="7">
        <f t="shared" si="21"/>
        <v>385</v>
      </c>
      <c r="CE33" s="8">
        <f t="shared" si="22"/>
        <v>245</v>
      </c>
      <c r="CF33" s="9">
        <f t="shared" si="23"/>
        <v>140</v>
      </c>
      <c r="CG33" s="10"/>
      <c r="CI33" s="45"/>
    </row>
    <row r="34" spans="1:87" ht="47.25" x14ac:dyDescent="0.2">
      <c r="A34" s="6" t="s">
        <v>94</v>
      </c>
      <c r="B34" s="33">
        <f t="shared" si="0"/>
        <v>0</v>
      </c>
      <c r="C34" s="34"/>
      <c r="D34" s="34"/>
      <c r="E34" s="34"/>
      <c r="F34" s="34"/>
      <c r="G34" s="33">
        <f t="shared" si="1"/>
        <v>140</v>
      </c>
      <c r="H34" s="34">
        <v>0</v>
      </c>
      <c r="I34" s="34">
        <v>0</v>
      </c>
      <c r="J34" s="34">
        <v>0</v>
      </c>
      <c r="K34" s="34">
        <v>140</v>
      </c>
      <c r="L34" s="33">
        <f t="shared" si="2"/>
        <v>480</v>
      </c>
      <c r="M34" s="34">
        <v>0</v>
      </c>
      <c r="N34" s="34">
        <v>0</v>
      </c>
      <c r="O34" s="34">
        <v>0</v>
      </c>
      <c r="P34" s="34">
        <v>480</v>
      </c>
      <c r="Q34" s="33">
        <f t="shared" si="3"/>
        <v>0</v>
      </c>
      <c r="R34" s="34"/>
      <c r="S34" s="34"/>
      <c r="T34" s="33">
        <f t="shared" si="4"/>
        <v>0</v>
      </c>
      <c r="U34" s="34"/>
      <c r="V34" s="34"/>
      <c r="W34" s="33">
        <f t="shared" si="5"/>
        <v>0</v>
      </c>
      <c r="X34" s="34"/>
      <c r="Y34" s="34"/>
      <c r="Z34" s="33">
        <f t="shared" si="6"/>
        <v>0</v>
      </c>
      <c r="AA34" s="34"/>
      <c r="AB34" s="34"/>
      <c r="AC34" s="33">
        <f t="shared" si="7"/>
        <v>0</v>
      </c>
      <c r="AD34" s="34"/>
      <c r="AE34" s="34"/>
      <c r="AF34" s="34"/>
      <c r="AG34" s="33">
        <f t="shared" si="8"/>
        <v>0</v>
      </c>
      <c r="AH34" s="34"/>
      <c r="AI34" s="34"/>
      <c r="AJ34" s="33">
        <f t="shared" si="9"/>
        <v>0</v>
      </c>
      <c r="AK34" s="34"/>
      <c r="AL34" s="34"/>
      <c r="AM34" s="33">
        <f t="shared" si="10"/>
        <v>0</v>
      </c>
      <c r="AN34" s="34"/>
      <c r="AO34" s="34"/>
      <c r="AP34" s="33">
        <f t="shared" si="11"/>
        <v>0</v>
      </c>
      <c r="AQ34" s="34"/>
      <c r="AR34" s="34"/>
      <c r="AS34" s="33">
        <f t="shared" si="12"/>
        <v>0</v>
      </c>
      <c r="AT34" s="34"/>
      <c r="AU34" s="34"/>
      <c r="AV34" s="33">
        <f t="shared" si="13"/>
        <v>0</v>
      </c>
      <c r="AW34" s="33">
        <f t="shared" si="14"/>
        <v>0</v>
      </c>
      <c r="AX34" s="33">
        <f t="shared" si="14"/>
        <v>0</v>
      </c>
      <c r="AY34" s="35"/>
      <c r="AZ34" s="35"/>
      <c r="BA34" s="35"/>
      <c r="BB34" s="35"/>
      <c r="BC34" s="35"/>
      <c r="BD34" s="35"/>
      <c r="BE34" s="34"/>
      <c r="BF34" s="34"/>
      <c r="BG34" s="33">
        <f t="shared" si="15"/>
        <v>0</v>
      </c>
      <c r="BH34" s="34"/>
      <c r="BI34" s="34"/>
      <c r="BJ34" s="33">
        <f t="shared" si="16"/>
        <v>0</v>
      </c>
      <c r="BK34" s="34"/>
      <c r="BL34" s="34"/>
      <c r="BM34" s="33">
        <f t="shared" si="17"/>
        <v>127</v>
      </c>
      <c r="BN34" s="34">
        <v>0</v>
      </c>
      <c r="BO34" s="34">
        <v>0</v>
      </c>
      <c r="BP34" s="34">
        <v>94</v>
      </c>
      <c r="BQ34" s="34">
        <v>33</v>
      </c>
      <c r="BR34" s="34"/>
      <c r="BS34" s="34"/>
      <c r="BT34" s="34"/>
      <c r="BU34" s="33">
        <f t="shared" si="18"/>
        <v>0</v>
      </c>
      <c r="BV34" s="34"/>
      <c r="BW34" s="34"/>
      <c r="BX34" s="33">
        <f t="shared" si="19"/>
        <v>0</v>
      </c>
      <c r="BY34" s="34"/>
      <c r="BZ34" s="34"/>
      <c r="CA34" s="33">
        <f t="shared" si="20"/>
        <v>0</v>
      </c>
      <c r="CB34" s="34"/>
      <c r="CC34" s="34"/>
      <c r="CD34" s="7">
        <f t="shared" si="21"/>
        <v>747</v>
      </c>
      <c r="CE34" s="8">
        <f t="shared" si="22"/>
        <v>607</v>
      </c>
      <c r="CF34" s="9">
        <f t="shared" si="23"/>
        <v>140</v>
      </c>
      <c r="CG34" s="10"/>
      <c r="CI34" s="45"/>
    </row>
    <row r="35" spans="1:87" ht="38.25" customHeight="1" x14ac:dyDescent="0.2">
      <c r="A35" s="6" t="s">
        <v>95</v>
      </c>
      <c r="B35" s="33">
        <f t="shared" si="0"/>
        <v>0</v>
      </c>
      <c r="C35" s="34"/>
      <c r="D35" s="34"/>
      <c r="E35" s="34"/>
      <c r="F35" s="34"/>
      <c r="G35" s="33">
        <f t="shared" si="1"/>
        <v>129</v>
      </c>
      <c r="H35" s="34">
        <v>0</v>
      </c>
      <c r="I35" s="34">
        <v>0</v>
      </c>
      <c r="J35" s="34">
        <v>0</v>
      </c>
      <c r="K35" s="34">
        <v>129</v>
      </c>
      <c r="L35" s="33">
        <f t="shared" si="2"/>
        <v>1000</v>
      </c>
      <c r="M35" s="34">
        <v>0</v>
      </c>
      <c r="N35" s="34">
        <v>0</v>
      </c>
      <c r="O35" s="34">
        <v>0</v>
      </c>
      <c r="P35" s="34">
        <v>1000</v>
      </c>
      <c r="Q35" s="33">
        <f t="shared" si="3"/>
        <v>0</v>
      </c>
      <c r="R35" s="34"/>
      <c r="S35" s="34"/>
      <c r="T35" s="33">
        <f t="shared" si="4"/>
        <v>0</v>
      </c>
      <c r="U35" s="34"/>
      <c r="V35" s="34"/>
      <c r="W35" s="33">
        <f t="shared" si="5"/>
        <v>0</v>
      </c>
      <c r="X35" s="34"/>
      <c r="Y35" s="34"/>
      <c r="Z35" s="33">
        <f t="shared" si="6"/>
        <v>0</v>
      </c>
      <c r="AA35" s="34"/>
      <c r="AB35" s="34"/>
      <c r="AC35" s="33">
        <f t="shared" si="7"/>
        <v>0</v>
      </c>
      <c r="AD35" s="34"/>
      <c r="AE35" s="34"/>
      <c r="AF35" s="34"/>
      <c r="AG35" s="33">
        <f t="shared" si="8"/>
        <v>0</v>
      </c>
      <c r="AH35" s="34"/>
      <c r="AI35" s="34"/>
      <c r="AJ35" s="33">
        <f t="shared" si="9"/>
        <v>0</v>
      </c>
      <c r="AK35" s="34"/>
      <c r="AL35" s="34"/>
      <c r="AM35" s="33">
        <f t="shared" si="10"/>
        <v>0</v>
      </c>
      <c r="AN35" s="34"/>
      <c r="AO35" s="34"/>
      <c r="AP35" s="33">
        <f t="shared" si="11"/>
        <v>0</v>
      </c>
      <c r="AQ35" s="34"/>
      <c r="AR35" s="34"/>
      <c r="AS35" s="33">
        <f t="shared" si="12"/>
        <v>0</v>
      </c>
      <c r="AT35" s="34"/>
      <c r="AU35" s="34"/>
      <c r="AV35" s="33">
        <f t="shared" si="13"/>
        <v>0</v>
      </c>
      <c r="AW35" s="33">
        <f t="shared" si="14"/>
        <v>0</v>
      </c>
      <c r="AX35" s="33">
        <f t="shared" si="14"/>
        <v>0</v>
      </c>
      <c r="AY35" s="35"/>
      <c r="AZ35" s="35"/>
      <c r="BA35" s="35"/>
      <c r="BB35" s="35"/>
      <c r="BC35" s="35"/>
      <c r="BD35" s="35"/>
      <c r="BE35" s="34"/>
      <c r="BF35" s="34"/>
      <c r="BG35" s="33">
        <f t="shared" si="15"/>
        <v>0</v>
      </c>
      <c r="BH35" s="34"/>
      <c r="BI35" s="34"/>
      <c r="BJ35" s="33">
        <f t="shared" si="16"/>
        <v>0</v>
      </c>
      <c r="BK35" s="34"/>
      <c r="BL35" s="34"/>
      <c r="BM35" s="33">
        <f t="shared" si="17"/>
        <v>374</v>
      </c>
      <c r="BN35" s="34">
        <v>270</v>
      </c>
      <c r="BO35" s="34">
        <v>0</v>
      </c>
      <c r="BP35" s="34">
        <v>104</v>
      </c>
      <c r="BQ35" s="34">
        <v>0</v>
      </c>
      <c r="BR35" s="34"/>
      <c r="BS35" s="34"/>
      <c r="BT35" s="34"/>
      <c r="BU35" s="33">
        <f t="shared" si="18"/>
        <v>0</v>
      </c>
      <c r="BV35" s="34"/>
      <c r="BW35" s="34"/>
      <c r="BX35" s="33">
        <f t="shared" si="19"/>
        <v>0</v>
      </c>
      <c r="BY35" s="34"/>
      <c r="BZ35" s="34"/>
      <c r="CA35" s="33">
        <f t="shared" si="20"/>
        <v>0</v>
      </c>
      <c r="CB35" s="34"/>
      <c r="CC35" s="34"/>
      <c r="CD35" s="7">
        <f t="shared" si="21"/>
        <v>1503</v>
      </c>
      <c r="CE35" s="8">
        <f t="shared" si="22"/>
        <v>1374</v>
      </c>
      <c r="CF35" s="9">
        <f t="shared" si="23"/>
        <v>129</v>
      </c>
      <c r="CG35" s="10"/>
      <c r="CI35" s="45"/>
    </row>
    <row r="36" spans="1:87" ht="39.75" customHeight="1" x14ac:dyDescent="0.2">
      <c r="A36" s="6" t="s">
        <v>96</v>
      </c>
      <c r="B36" s="33">
        <f t="shared" si="0"/>
        <v>0</v>
      </c>
      <c r="C36" s="34"/>
      <c r="D36" s="34"/>
      <c r="E36" s="34"/>
      <c r="F36" s="34"/>
      <c r="G36" s="33">
        <f t="shared" si="1"/>
        <v>62</v>
      </c>
      <c r="H36" s="34">
        <v>0</v>
      </c>
      <c r="I36" s="34">
        <v>0</v>
      </c>
      <c r="J36" s="34">
        <v>0</v>
      </c>
      <c r="K36" s="34">
        <v>62</v>
      </c>
      <c r="L36" s="33">
        <f t="shared" si="2"/>
        <v>573</v>
      </c>
      <c r="M36" s="34">
        <v>0</v>
      </c>
      <c r="N36" s="34">
        <v>0</v>
      </c>
      <c r="O36" s="34">
        <v>0</v>
      </c>
      <c r="P36" s="34">
        <v>573</v>
      </c>
      <c r="Q36" s="33">
        <f t="shared" si="3"/>
        <v>0</v>
      </c>
      <c r="R36" s="34"/>
      <c r="S36" s="34"/>
      <c r="T36" s="33">
        <f t="shared" si="4"/>
        <v>0</v>
      </c>
      <c r="U36" s="34"/>
      <c r="V36" s="34"/>
      <c r="W36" s="33">
        <f t="shared" si="5"/>
        <v>0</v>
      </c>
      <c r="X36" s="34"/>
      <c r="Y36" s="34"/>
      <c r="Z36" s="33">
        <f t="shared" si="6"/>
        <v>0</v>
      </c>
      <c r="AA36" s="34"/>
      <c r="AB36" s="34"/>
      <c r="AC36" s="33">
        <f t="shared" si="7"/>
        <v>0</v>
      </c>
      <c r="AD36" s="34"/>
      <c r="AE36" s="34"/>
      <c r="AF36" s="34"/>
      <c r="AG36" s="33">
        <f t="shared" si="8"/>
        <v>0</v>
      </c>
      <c r="AH36" s="34"/>
      <c r="AI36" s="34"/>
      <c r="AJ36" s="33">
        <f t="shared" si="9"/>
        <v>0</v>
      </c>
      <c r="AK36" s="34"/>
      <c r="AL36" s="34"/>
      <c r="AM36" s="33">
        <f t="shared" si="10"/>
        <v>0</v>
      </c>
      <c r="AN36" s="34"/>
      <c r="AO36" s="34"/>
      <c r="AP36" s="33">
        <f t="shared" si="11"/>
        <v>0</v>
      </c>
      <c r="AQ36" s="34"/>
      <c r="AR36" s="34"/>
      <c r="AS36" s="33">
        <f t="shared" si="12"/>
        <v>0</v>
      </c>
      <c r="AT36" s="34"/>
      <c r="AU36" s="34"/>
      <c r="AV36" s="33">
        <f t="shared" si="13"/>
        <v>0</v>
      </c>
      <c r="AW36" s="33">
        <f t="shared" si="14"/>
        <v>0</v>
      </c>
      <c r="AX36" s="33">
        <f t="shared" si="14"/>
        <v>0</v>
      </c>
      <c r="AY36" s="35"/>
      <c r="AZ36" s="35"/>
      <c r="BA36" s="35"/>
      <c r="BB36" s="35"/>
      <c r="BC36" s="35"/>
      <c r="BD36" s="35"/>
      <c r="BE36" s="34"/>
      <c r="BF36" s="34"/>
      <c r="BG36" s="33">
        <f t="shared" si="15"/>
        <v>0</v>
      </c>
      <c r="BH36" s="34"/>
      <c r="BI36" s="34"/>
      <c r="BJ36" s="33">
        <f t="shared" si="16"/>
        <v>0</v>
      </c>
      <c r="BK36" s="34"/>
      <c r="BL36" s="34"/>
      <c r="BM36" s="33">
        <f t="shared" si="17"/>
        <v>38</v>
      </c>
      <c r="BN36" s="34">
        <v>38</v>
      </c>
      <c r="BO36" s="34"/>
      <c r="BP36" s="34"/>
      <c r="BQ36" s="34"/>
      <c r="BR36" s="34"/>
      <c r="BS36" s="34"/>
      <c r="BT36" s="34"/>
      <c r="BU36" s="33">
        <f t="shared" si="18"/>
        <v>0</v>
      </c>
      <c r="BV36" s="34"/>
      <c r="BW36" s="34"/>
      <c r="BX36" s="33">
        <f t="shared" si="19"/>
        <v>0</v>
      </c>
      <c r="BY36" s="34"/>
      <c r="BZ36" s="34"/>
      <c r="CA36" s="33">
        <f t="shared" si="20"/>
        <v>0</v>
      </c>
      <c r="CB36" s="34"/>
      <c r="CC36" s="34"/>
      <c r="CD36" s="7">
        <f t="shared" si="21"/>
        <v>673</v>
      </c>
      <c r="CE36" s="8">
        <f t="shared" si="22"/>
        <v>611</v>
      </c>
      <c r="CF36" s="9">
        <f t="shared" si="23"/>
        <v>62</v>
      </c>
      <c r="CG36" s="10"/>
      <c r="CI36" s="45"/>
    </row>
    <row r="37" spans="1:87" ht="47.25" x14ac:dyDescent="0.2">
      <c r="A37" s="6" t="s">
        <v>97</v>
      </c>
      <c r="B37" s="33">
        <f t="shared" si="0"/>
        <v>0</v>
      </c>
      <c r="C37" s="34"/>
      <c r="D37" s="34"/>
      <c r="E37" s="34"/>
      <c r="F37" s="34"/>
      <c r="G37" s="33">
        <f t="shared" si="1"/>
        <v>140</v>
      </c>
      <c r="H37" s="34">
        <v>0</v>
      </c>
      <c r="I37" s="34">
        <v>0</v>
      </c>
      <c r="J37" s="34">
        <v>0</v>
      </c>
      <c r="K37" s="34">
        <v>140</v>
      </c>
      <c r="L37" s="33">
        <f t="shared" si="2"/>
        <v>1613</v>
      </c>
      <c r="M37" s="34">
        <v>0</v>
      </c>
      <c r="N37" s="34">
        <v>0</v>
      </c>
      <c r="O37" s="34">
        <v>0</v>
      </c>
      <c r="P37" s="34">
        <v>1613</v>
      </c>
      <c r="Q37" s="33">
        <f t="shared" si="3"/>
        <v>0</v>
      </c>
      <c r="R37" s="34"/>
      <c r="S37" s="34"/>
      <c r="T37" s="33">
        <f t="shared" si="4"/>
        <v>0</v>
      </c>
      <c r="U37" s="34"/>
      <c r="V37" s="34"/>
      <c r="W37" s="33">
        <f t="shared" si="5"/>
        <v>0</v>
      </c>
      <c r="X37" s="34"/>
      <c r="Y37" s="34"/>
      <c r="Z37" s="33">
        <f t="shared" si="6"/>
        <v>0</v>
      </c>
      <c r="AA37" s="34"/>
      <c r="AB37" s="34"/>
      <c r="AC37" s="33">
        <f t="shared" si="7"/>
        <v>0</v>
      </c>
      <c r="AD37" s="34"/>
      <c r="AE37" s="34"/>
      <c r="AF37" s="34"/>
      <c r="AG37" s="33">
        <f t="shared" si="8"/>
        <v>0</v>
      </c>
      <c r="AH37" s="34"/>
      <c r="AI37" s="34"/>
      <c r="AJ37" s="33">
        <f t="shared" si="9"/>
        <v>0</v>
      </c>
      <c r="AK37" s="34"/>
      <c r="AL37" s="34"/>
      <c r="AM37" s="33">
        <f t="shared" si="10"/>
        <v>0</v>
      </c>
      <c r="AN37" s="34"/>
      <c r="AO37" s="34"/>
      <c r="AP37" s="33">
        <f t="shared" si="11"/>
        <v>159</v>
      </c>
      <c r="AQ37" s="34">
        <v>159</v>
      </c>
      <c r="AR37" s="34"/>
      <c r="AS37" s="33">
        <f t="shared" si="12"/>
        <v>0</v>
      </c>
      <c r="AT37" s="34"/>
      <c r="AU37" s="34"/>
      <c r="AV37" s="33">
        <f t="shared" si="13"/>
        <v>0</v>
      </c>
      <c r="AW37" s="33">
        <f t="shared" si="14"/>
        <v>0</v>
      </c>
      <c r="AX37" s="33">
        <f t="shared" si="14"/>
        <v>0</v>
      </c>
      <c r="AY37" s="35"/>
      <c r="AZ37" s="35"/>
      <c r="BA37" s="35"/>
      <c r="BB37" s="35"/>
      <c r="BC37" s="35"/>
      <c r="BD37" s="35"/>
      <c r="BE37" s="34"/>
      <c r="BF37" s="34"/>
      <c r="BG37" s="33">
        <f t="shared" si="15"/>
        <v>0</v>
      </c>
      <c r="BH37" s="34"/>
      <c r="BI37" s="34"/>
      <c r="BJ37" s="33">
        <f t="shared" si="16"/>
        <v>0</v>
      </c>
      <c r="BK37" s="34"/>
      <c r="BL37" s="34"/>
      <c r="BM37" s="33">
        <f t="shared" si="17"/>
        <v>364</v>
      </c>
      <c r="BN37" s="34">
        <v>278</v>
      </c>
      <c r="BO37" s="34">
        <v>0</v>
      </c>
      <c r="BP37" s="34">
        <v>86</v>
      </c>
      <c r="BQ37" s="34"/>
      <c r="BR37" s="34"/>
      <c r="BS37" s="34"/>
      <c r="BT37" s="34"/>
      <c r="BU37" s="33">
        <f t="shared" si="18"/>
        <v>0</v>
      </c>
      <c r="BV37" s="34"/>
      <c r="BW37" s="34"/>
      <c r="BX37" s="33">
        <f t="shared" si="19"/>
        <v>0</v>
      </c>
      <c r="BY37" s="34"/>
      <c r="BZ37" s="34"/>
      <c r="CA37" s="33">
        <f t="shared" si="20"/>
        <v>0</v>
      </c>
      <c r="CB37" s="34"/>
      <c r="CC37" s="34"/>
      <c r="CD37" s="7">
        <f t="shared" si="21"/>
        <v>2276</v>
      </c>
      <c r="CE37" s="8">
        <f t="shared" si="22"/>
        <v>2136</v>
      </c>
      <c r="CF37" s="9">
        <f t="shared" si="23"/>
        <v>140</v>
      </c>
      <c r="CG37" s="10"/>
      <c r="CI37" s="45"/>
    </row>
    <row r="38" spans="1:87" ht="31.5" x14ac:dyDescent="0.2">
      <c r="A38" s="6" t="s">
        <v>98</v>
      </c>
      <c r="B38" s="33">
        <f t="shared" si="0"/>
        <v>0</v>
      </c>
      <c r="C38" s="34"/>
      <c r="D38" s="34"/>
      <c r="E38" s="34"/>
      <c r="F38" s="34"/>
      <c r="G38" s="33">
        <f t="shared" si="1"/>
        <v>200</v>
      </c>
      <c r="H38" s="34">
        <v>0</v>
      </c>
      <c r="I38" s="34">
        <v>0</v>
      </c>
      <c r="J38" s="34">
        <v>0</v>
      </c>
      <c r="K38" s="34">
        <v>200</v>
      </c>
      <c r="L38" s="33">
        <f t="shared" si="2"/>
        <v>170</v>
      </c>
      <c r="M38" s="34">
        <v>0</v>
      </c>
      <c r="N38" s="34">
        <v>0</v>
      </c>
      <c r="O38" s="34">
        <v>0</v>
      </c>
      <c r="P38" s="34">
        <v>170</v>
      </c>
      <c r="Q38" s="33">
        <f t="shared" si="3"/>
        <v>0</v>
      </c>
      <c r="R38" s="34">
        <v>0</v>
      </c>
      <c r="S38" s="34">
        <v>0</v>
      </c>
      <c r="T38" s="33">
        <f t="shared" si="4"/>
        <v>0</v>
      </c>
      <c r="U38" s="34">
        <v>0</v>
      </c>
      <c r="V38" s="34">
        <v>0</v>
      </c>
      <c r="W38" s="33">
        <f t="shared" si="5"/>
        <v>0</v>
      </c>
      <c r="X38" s="34">
        <v>0</v>
      </c>
      <c r="Y38" s="34">
        <v>0</v>
      </c>
      <c r="Z38" s="33">
        <f t="shared" si="6"/>
        <v>101</v>
      </c>
      <c r="AA38" s="34">
        <v>101</v>
      </c>
      <c r="AB38" s="34"/>
      <c r="AC38" s="33">
        <f t="shared" si="7"/>
        <v>0</v>
      </c>
      <c r="AD38" s="34"/>
      <c r="AE38" s="34"/>
      <c r="AF38" s="34"/>
      <c r="AG38" s="33">
        <f t="shared" si="8"/>
        <v>0</v>
      </c>
      <c r="AH38" s="34"/>
      <c r="AI38" s="34"/>
      <c r="AJ38" s="33">
        <f t="shared" si="9"/>
        <v>0</v>
      </c>
      <c r="AK38" s="34"/>
      <c r="AL38" s="34"/>
      <c r="AM38" s="33">
        <f t="shared" si="10"/>
        <v>0</v>
      </c>
      <c r="AN38" s="34"/>
      <c r="AO38" s="34"/>
      <c r="AP38" s="33">
        <f t="shared" si="11"/>
        <v>43</v>
      </c>
      <c r="AQ38" s="34">
        <v>43</v>
      </c>
      <c r="AR38" s="34"/>
      <c r="AS38" s="33">
        <f t="shared" si="12"/>
        <v>0</v>
      </c>
      <c r="AT38" s="34"/>
      <c r="AU38" s="34"/>
      <c r="AV38" s="33">
        <f t="shared" si="13"/>
        <v>0</v>
      </c>
      <c r="AW38" s="33">
        <f t="shared" si="14"/>
        <v>0</v>
      </c>
      <c r="AX38" s="33">
        <f t="shared" si="14"/>
        <v>0</v>
      </c>
      <c r="AY38" s="35"/>
      <c r="AZ38" s="35"/>
      <c r="BA38" s="35"/>
      <c r="BB38" s="35"/>
      <c r="BC38" s="35"/>
      <c r="BD38" s="35"/>
      <c r="BE38" s="34"/>
      <c r="BF38" s="34"/>
      <c r="BG38" s="33">
        <f t="shared" si="15"/>
        <v>0</v>
      </c>
      <c r="BH38" s="34"/>
      <c r="BI38" s="34"/>
      <c r="BJ38" s="33">
        <f t="shared" si="16"/>
        <v>0</v>
      </c>
      <c r="BK38" s="34"/>
      <c r="BL38" s="34"/>
      <c r="BM38" s="33">
        <f t="shared" si="17"/>
        <v>79</v>
      </c>
      <c r="BN38" s="34">
        <v>44</v>
      </c>
      <c r="BO38" s="34">
        <v>0</v>
      </c>
      <c r="BP38" s="34">
        <v>35</v>
      </c>
      <c r="BQ38" s="34">
        <v>0</v>
      </c>
      <c r="BR38" s="34"/>
      <c r="BS38" s="34"/>
      <c r="BT38" s="34"/>
      <c r="BU38" s="33">
        <f t="shared" si="18"/>
        <v>0</v>
      </c>
      <c r="BV38" s="34"/>
      <c r="BW38" s="34"/>
      <c r="BX38" s="33">
        <f t="shared" si="19"/>
        <v>0</v>
      </c>
      <c r="BY38" s="34"/>
      <c r="BZ38" s="34"/>
      <c r="CA38" s="33">
        <f t="shared" si="20"/>
        <v>0</v>
      </c>
      <c r="CB38" s="34"/>
      <c r="CC38" s="34"/>
      <c r="CD38" s="7">
        <f t="shared" si="21"/>
        <v>593</v>
      </c>
      <c r="CE38" s="8">
        <f t="shared" si="22"/>
        <v>393</v>
      </c>
      <c r="CF38" s="9">
        <f t="shared" si="23"/>
        <v>200</v>
      </c>
      <c r="CG38" s="10"/>
      <c r="CI38" s="45"/>
    </row>
    <row r="39" spans="1:87" ht="47.25" x14ac:dyDescent="0.2">
      <c r="A39" s="6" t="s">
        <v>99</v>
      </c>
      <c r="B39" s="33">
        <f t="shared" si="0"/>
        <v>0</v>
      </c>
      <c r="C39" s="34"/>
      <c r="D39" s="34"/>
      <c r="E39" s="34"/>
      <c r="F39" s="34"/>
      <c r="G39" s="33">
        <f t="shared" si="1"/>
        <v>29</v>
      </c>
      <c r="H39" s="34">
        <v>0</v>
      </c>
      <c r="I39" s="34">
        <v>0</v>
      </c>
      <c r="J39" s="34">
        <v>0</v>
      </c>
      <c r="K39" s="34">
        <v>29</v>
      </c>
      <c r="L39" s="33">
        <f t="shared" si="2"/>
        <v>173</v>
      </c>
      <c r="M39" s="34">
        <v>0</v>
      </c>
      <c r="N39" s="34">
        <v>0</v>
      </c>
      <c r="O39" s="34">
        <v>0</v>
      </c>
      <c r="P39" s="34">
        <v>173</v>
      </c>
      <c r="Q39" s="33">
        <f t="shared" si="3"/>
        <v>0</v>
      </c>
      <c r="R39" s="34"/>
      <c r="S39" s="34"/>
      <c r="T39" s="33">
        <f t="shared" si="4"/>
        <v>0</v>
      </c>
      <c r="U39" s="34"/>
      <c r="V39" s="34"/>
      <c r="W39" s="33">
        <f t="shared" si="5"/>
        <v>0</v>
      </c>
      <c r="X39" s="34"/>
      <c r="Y39" s="34"/>
      <c r="Z39" s="33">
        <f t="shared" si="6"/>
        <v>0</v>
      </c>
      <c r="AA39" s="34"/>
      <c r="AB39" s="34"/>
      <c r="AC39" s="33">
        <f t="shared" si="7"/>
        <v>0</v>
      </c>
      <c r="AD39" s="34"/>
      <c r="AE39" s="34"/>
      <c r="AF39" s="34"/>
      <c r="AG39" s="33">
        <f t="shared" si="8"/>
        <v>0</v>
      </c>
      <c r="AH39" s="34"/>
      <c r="AI39" s="34"/>
      <c r="AJ39" s="33">
        <f t="shared" si="9"/>
        <v>0</v>
      </c>
      <c r="AK39" s="34"/>
      <c r="AL39" s="34"/>
      <c r="AM39" s="33">
        <f t="shared" si="10"/>
        <v>0</v>
      </c>
      <c r="AN39" s="34"/>
      <c r="AO39" s="34"/>
      <c r="AP39" s="33">
        <f t="shared" si="11"/>
        <v>90</v>
      </c>
      <c r="AQ39" s="34">
        <v>90</v>
      </c>
      <c r="AR39" s="34"/>
      <c r="AS39" s="33">
        <f t="shared" si="12"/>
        <v>0</v>
      </c>
      <c r="AT39" s="34"/>
      <c r="AU39" s="34"/>
      <c r="AV39" s="33">
        <f t="shared" si="13"/>
        <v>0</v>
      </c>
      <c r="AW39" s="33">
        <f t="shared" si="14"/>
        <v>0</v>
      </c>
      <c r="AX39" s="33">
        <f t="shared" si="14"/>
        <v>0</v>
      </c>
      <c r="AY39" s="35"/>
      <c r="AZ39" s="35"/>
      <c r="BA39" s="35"/>
      <c r="BB39" s="35"/>
      <c r="BC39" s="35"/>
      <c r="BD39" s="35"/>
      <c r="BE39" s="34"/>
      <c r="BF39" s="34"/>
      <c r="BG39" s="33">
        <f t="shared" si="15"/>
        <v>0</v>
      </c>
      <c r="BH39" s="34"/>
      <c r="BI39" s="34"/>
      <c r="BJ39" s="33">
        <f t="shared" si="16"/>
        <v>0</v>
      </c>
      <c r="BK39" s="34"/>
      <c r="BL39" s="34"/>
      <c r="BM39" s="33">
        <f t="shared" si="17"/>
        <v>117</v>
      </c>
      <c r="BN39" s="34">
        <v>83</v>
      </c>
      <c r="BO39" s="34">
        <v>0</v>
      </c>
      <c r="BP39" s="34">
        <v>34</v>
      </c>
      <c r="BQ39" s="34"/>
      <c r="BR39" s="34"/>
      <c r="BS39" s="34"/>
      <c r="BT39" s="34"/>
      <c r="BU39" s="33">
        <f t="shared" si="18"/>
        <v>0</v>
      </c>
      <c r="BV39" s="34"/>
      <c r="BW39" s="34"/>
      <c r="BX39" s="33">
        <f t="shared" si="19"/>
        <v>0</v>
      </c>
      <c r="BY39" s="34"/>
      <c r="BZ39" s="34"/>
      <c r="CA39" s="33">
        <f t="shared" si="20"/>
        <v>0</v>
      </c>
      <c r="CB39" s="34"/>
      <c r="CC39" s="34"/>
      <c r="CD39" s="7">
        <f t="shared" si="21"/>
        <v>409</v>
      </c>
      <c r="CE39" s="8">
        <f t="shared" si="22"/>
        <v>380</v>
      </c>
      <c r="CF39" s="9">
        <f t="shared" si="23"/>
        <v>29</v>
      </c>
      <c r="CG39" s="10"/>
      <c r="CI39" s="45"/>
    </row>
    <row r="40" spans="1:87" ht="37.5" customHeight="1" x14ac:dyDescent="0.2">
      <c r="A40" s="6" t="s">
        <v>100</v>
      </c>
      <c r="B40" s="33">
        <f t="shared" si="0"/>
        <v>0</v>
      </c>
      <c r="C40" s="34"/>
      <c r="D40" s="34"/>
      <c r="E40" s="34"/>
      <c r="F40" s="34"/>
      <c r="G40" s="33">
        <f t="shared" si="1"/>
        <v>110</v>
      </c>
      <c r="H40" s="34">
        <v>0</v>
      </c>
      <c r="I40" s="34">
        <v>0</v>
      </c>
      <c r="J40" s="34">
        <v>0</v>
      </c>
      <c r="K40" s="34">
        <v>110</v>
      </c>
      <c r="L40" s="33">
        <f t="shared" si="2"/>
        <v>570</v>
      </c>
      <c r="M40" s="34">
        <v>0</v>
      </c>
      <c r="N40" s="34">
        <v>0</v>
      </c>
      <c r="O40" s="34">
        <v>0</v>
      </c>
      <c r="P40" s="34">
        <v>570</v>
      </c>
      <c r="Q40" s="33">
        <f t="shared" si="3"/>
        <v>0</v>
      </c>
      <c r="R40" s="34">
        <v>0</v>
      </c>
      <c r="S40" s="34">
        <v>0</v>
      </c>
      <c r="T40" s="33">
        <f t="shared" si="4"/>
        <v>0</v>
      </c>
      <c r="U40" s="34">
        <v>0</v>
      </c>
      <c r="V40" s="34">
        <v>0</v>
      </c>
      <c r="W40" s="33">
        <f t="shared" si="5"/>
        <v>0</v>
      </c>
      <c r="X40" s="34">
        <v>0</v>
      </c>
      <c r="Y40" s="34">
        <v>0</v>
      </c>
      <c r="Z40" s="33">
        <f t="shared" si="6"/>
        <v>216</v>
      </c>
      <c r="AA40" s="34">
        <v>216</v>
      </c>
      <c r="AB40" s="34"/>
      <c r="AC40" s="33">
        <f t="shared" si="7"/>
        <v>0</v>
      </c>
      <c r="AD40" s="34"/>
      <c r="AE40" s="34"/>
      <c r="AF40" s="34"/>
      <c r="AG40" s="33">
        <f t="shared" si="8"/>
        <v>0</v>
      </c>
      <c r="AH40" s="34"/>
      <c r="AI40" s="34"/>
      <c r="AJ40" s="33">
        <f t="shared" si="9"/>
        <v>0</v>
      </c>
      <c r="AK40" s="34"/>
      <c r="AL40" s="34"/>
      <c r="AM40" s="33">
        <f t="shared" si="10"/>
        <v>0</v>
      </c>
      <c r="AN40" s="34"/>
      <c r="AO40" s="34"/>
      <c r="AP40" s="33">
        <f t="shared" si="11"/>
        <v>0</v>
      </c>
      <c r="AQ40" s="34"/>
      <c r="AR40" s="34"/>
      <c r="AS40" s="33">
        <f t="shared" si="12"/>
        <v>0</v>
      </c>
      <c r="AT40" s="34"/>
      <c r="AU40" s="34"/>
      <c r="AV40" s="33">
        <f t="shared" si="13"/>
        <v>0</v>
      </c>
      <c r="AW40" s="33">
        <f t="shared" si="14"/>
        <v>0</v>
      </c>
      <c r="AX40" s="33">
        <f t="shared" si="14"/>
        <v>0</v>
      </c>
      <c r="AY40" s="35"/>
      <c r="AZ40" s="35"/>
      <c r="BA40" s="35"/>
      <c r="BB40" s="35"/>
      <c r="BC40" s="35"/>
      <c r="BD40" s="35"/>
      <c r="BE40" s="34"/>
      <c r="BF40" s="34"/>
      <c r="BG40" s="33">
        <f t="shared" si="15"/>
        <v>0</v>
      </c>
      <c r="BH40" s="34"/>
      <c r="BI40" s="34"/>
      <c r="BJ40" s="33">
        <f t="shared" si="16"/>
        <v>0</v>
      </c>
      <c r="BK40" s="34"/>
      <c r="BL40" s="34"/>
      <c r="BM40" s="33">
        <f t="shared" si="17"/>
        <v>76</v>
      </c>
      <c r="BN40" s="34">
        <v>42</v>
      </c>
      <c r="BO40" s="34">
        <v>0</v>
      </c>
      <c r="BP40" s="34">
        <v>34</v>
      </c>
      <c r="BQ40" s="34">
        <v>0</v>
      </c>
      <c r="BR40" s="34"/>
      <c r="BS40" s="34"/>
      <c r="BT40" s="34"/>
      <c r="BU40" s="33">
        <f t="shared" si="18"/>
        <v>0</v>
      </c>
      <c r="BV40" s="34"/>
      <c r="BW40" s="34"/>
      <c r="BX40" s="33">
        <f t="shared" si="19"/>
        <v>0</v>
      </c>
      <c r="BY40" s="34"/>
      <c r="BZ40" s="34"/>
      <c r="CA40" s="33">
        <f t="shared" si="20"/>
        <v>0</v>
      </c>
      <c r="CB40" s="34"/>
      <c r="CC40" s="34"/>
      <c r="CD40" s="7">
        <f t="shared" si="21"/>
        <v>972</v>
      </c>
      <c r="CE40" s="8">
        <f t="shared" si="22"/>
        <v>862</v>
      </c>
      <c r="CF40" s="9">
        <f t="shared" si="23"/>
        <v>110</v>
      </c>
      <c r="CG40" s="10"/>
      <c r="CI40" s="45"/>
    </row>
    <row r="41" spans="1:87" ht="47.25" x14ac:dyDescent="0.2">
      <c r="A41" s="6" t="s">
        <v>101</v>
      </c>
      <c r="B41" s="33">
        <f t="shared" si="0"/>
        <v>0</v>
      </c>
      <c r="C41" s="34"/>
      <c r="D41" s="34"/>
      <c r="E41" s="34"/>
      <c r="F41" s="34"/>
      <c r="G41" s="33">
        <f t="shared" si="1"/>
        <v>52</v>
      </c>
      <c r="H41" s="34">
        <v>0</v>
      </c>
      <c r="I41" s="34">
        <v>0</v>
      </c>
      <c r="J41" s="34">
        <v>0</v>
      </c>
      <c r="K41" s="34">
        <v>52</v>
      </c>
      <c r="L41" s="33">
        <f t="shared" si="2"/>
        <v>710</v>
      </c>
      <c r="M41" s="34">
        <v>0</v>
      </c>
      <c r="N41" s="34">
        <v>0</v>
      </c>
      <c r="O41" s="34">
        <v>0</v>
      </c>
      <c r="P41" s="34">
        <v>710</v>
      </c>
      <c r="Q41" s="33">
        <f t="shared" si="3"/>
        <v>0</v>
      </c>
      <c r="R41" s="34"/>
      <c r="S41" s="34"/>
      <c r="T41" s="33">
        <f t="shared" si="4"/>
        <v>0</v>
      </c>
      <c r="U41" s="34"/>
      <c r="V41" s="34"/>
      <c r="W41" s="33">
        <f t="shared" si="5"/>
        <v>0</v>
      </c>
      <c r="X41" s="34"/>
      <c r="Y41" s="34"/>
      <c r="Z41" s="33">
        <f t="shared" si="6"/>
        <v>0</v>
      </c>
      <c r="AA41" s="34"/>
      <c r="AB41" s="34"/>
      <c r="AC41" s="33">
        <f t="shared" si="7"/>
        <v>0</v>
      </c>
      <c r="AD41" s="34"/>
      <c r="AE41" s="34"/>
      <c r="AF41" s="34"/>
      <c r="AG41" s="33">
        <f t="shared" si="8"/>
        <v>0</v>
      </c>
      <c r="AH41" s="34"/>
      <c r="AI41" s="34"/>
      <c r="AJ41" s="33">
        <f t="shared" si="9"/>
        <v>0</v>
      </c>
      <c r="AK41" s="34"/>
      <c r="AL41" s="34"/>
      <c r="AM41" s="33">
        <f t="shared" si="10"/>
        <v>0</v>
      </c>
      <c r="AN41" s="34"/>
      <c r="AO41" s="34"/>
      <c r="AP41" s="33">
        <f t="shared" si="11"/>
        <v>0</v>
      </c>
      <c r="AQ41" s="34"/>
      <c r="AR41" s="34"/>
      <c r="AS41" s="33">
        <f t="shared" si="12"/>
        <v>0</v>
      </c>
      <c r="AT41" s="34"/>
      <c r="AU41" s="34"/>
      <c r="AV41" s="33">
        <f t="shared" si="13"/>
        <v>0</v>
      </c>
      <c r="AW41" s="33">
        <f t="shared" si="14"/>
        <v>0</v>
      </c>
      <c r="AX41" s="33">
        <f t="shared" si="14"/>
        <v>0</v>
      </c>
      <c r="AY41" s="35"/>
      <c r="AZ41" s="35"/>
      <c r="BA41" s="35"/>
      <c r="BB41" s="35"/>
      <c r="BC41" s="35"/>
      <c r="BD41" s="35"/>
      <c r="BE41" s="34"/>
      <c r="BF41" s="34"/>
      <c r="BG41" s="33">
        <f t="shared" si="15"/>
        <v>0</v>
      </c>
      <c r="BH41" s="34"/>
      <c r="BI41" s="34"/>
      <c r="BJ41" s="33">
        <f t="shared" si="16"/>
        <v>0</v>
      </c>
      <c r="BK41" s="34"/>
      <c r="BL41" s="34"/>
      <c r="BM41" s="33">
        <f t="shared" si="17"/>
        <v>119</v>
      </c>
      <c r="BN41" s="34">
        <v>89</v>
      </c>
      <c r="BO41" s="34">
        <v>0</v>
      </c>
      <c r="BP41" s="34">
        <v>30</v>
      </c>
      <c r="BQ41" s="34"/>
      <c r="BR41" s="34"/>
      <c r="BS41" s="34"/>
      <c r="BT41" s="34"/>
      <c r="BU41" s="33">
        <f t="shared" si="18"/>
        <v>0</v>
      </c>
      <c r="BV41" s="34"/>
      <c r="BW41" s="34"/>
      <c r="BX41" s="33">
        <f t="shared" si="19"/>
        <v>0</v>
      </c>
      <c r="BY41" s="34"/>
      <c r="BZ41" s="34"/>
      <c r="CA41" s="33">
        <f t="shared" si="20"/>
        <v>0</v>
      </c>
      <c r="CB41" s="34"/>
      <c r="CC41" s="34"/>
      <c r="CD41" s="7">
        <f t="shared" si="21"/>
        <v>881</v>
      </c>
      <c r="CE41" s="8">
        <f t="shared" si="22"/>
        <v>829</v>
      </c>
      <c r="CF41" s="9">
        <f t="shared" si="23"/>
        <v>52</v>
      </c>
      <c r="CG41" s="10"/>
      <c r="CI41" s="45"/>
    </row>
    <row r="42" spans="1:87" ht="47.25" x14ac:dyDescent="0.2">
      <c r="A42" s="6" t="s">
        <v>102</v>
      </c>
      <c r="B42" s="33">
        <f t="shared" si="0"/>
        <v>0</v>
      </c>
      <c r="C42" s="34"/>
      <c r="D42" s="34"/>
      <c r="E42" s="34"/>
      <c r="F42" s="34"/>
      <c r="G42" s="33">
        <f t="shared" si="1"/>
        <v>269</v>
      </c>
      <c r="H42" s="34">
        <v>0</v>
      </c>
      <c r="I42" s="34">
        <v>0</v>
      </c>
      <c r="J42" s="34">
        <v>0</v>
      </c>
      <c r="K42" s="34">
        <v>269</v>
      </c>
      <c r="L42" s="33">
        <f t="shared" si="2"/>
        <v>3404</v>
      </c>
      <c r="M42" s="34">
        <v>0</v>
      </c>
      <c r="N42" s="34">
        <v>0</v>
      </c>
      <c r="O42" s="34">
        <v>0</v>
      </c>
      <c r="P42" s="34">
        <v>3404</v>
      </c>
      <c r="Q42" s="33">
        <f t="shared" si="3"/>
        <v>0</v>
      </c>
      <c r="R42" s="34"/>
      <c r="S42" s="34"/>
      <c r="T42" s="33">
        <f t="shared" si="4"/>
        <v>0</v>
      </c>
      <c r="U42" s="34"/>
      <c r="V42" s="34"/>
      <c r="W42" s="33">
        <f t="shared" si="5"/>
        <v>0</v>
      </c>
      <c r="X42" s="34"/>
      <c r="Y42" s="34"/>
      <c r="Z42" s="33">
        <f t="shared" si="6"/>
        <v>0</v>
      </c>
      <c r="AA42" s="34"/>
      <c r="AB42" s="34"/>
      <c r="AC42" s="33">
        <f t="shared" si="7"/>
        <v>0</v>
      </c>
      <c r="AD42" s="34"/>
      <c r="AE42" s="34"/>
      <c r="AF42" s="34"/>
      <c r="AG42" s="33">
        <f t="shared" si="8"/>
        <v>0</v>
      </c>
      <c r="AH42" s="34"/>
      <c r="AI42" s="34"/>
      <c r="AJ42" s="33">
        <f t="shared" si="9"/>
        <v>0</v>
      </c>
      <c r="AK42" s="34"/>
      <c r="AL42" s="34"/>
      <c r="AM42" s="33">
        <f t="shared" si="10"/>
        <v>0</v>
      </c>
      <c r="AN42" s="34"/>
      <c r="AO42" s="34"/>
      <c r="AP42" s="33">
        <f t="shared" si="11"/>
        <v>0</v>
      </c>
      <c r="AQ42" s="34"/>
      <c r="AR42" s="34"/>
      <c r="AS42" s="33">
        <f t="shared" si="12"/>
        <v>0</v>
      </c>
      <c r="AT42" s="34"/>
      <c r="AU42" s="34"/>
      <c r="AV42" s="33">
        <f t="shared" si="13"/>
        <v>0</v>
      </c>
      <c r="AW42" s="33">
        <f t="shared" si="14"/>
        <v>0</v>
      </c>
      <c r="AX42" s="33">
        <f t="shared" si="14"/>
        <v>0</v>
      </c>
      <c r="AY42" s="35"/>
      <c r="AZ42" s="35"/>
      <c r="BA42" s="35"/>
      <c r="BB42" s="35"/>
      <c r="BC42" s="35"/>
      <c r="BD42" s="35"/>
      <c r="BE42" s="34"/>
      <c r="BF42" s="34"/>
      <c r="BG42" s="33">
        <f t="shared" si="15"/>
        <v>0</v>
      </c>
      <c r="BH42" s="34"/>
      <c r="BI42" s="34"/>
      <c r="BJ42" s="33">
        <f t="shared" si="16"/>
        <v>0</v>
      </c>
      <c r="BK42" s="34"/>
      <c r="BL42" s="34"/>
      <c r="BM42" s="33">
        <f t="shared" si="17"/>
        <v>0</v>
      </c>
      <c r="BN42" s="34"/>
      <c r="BO42" s="34"/>
      <c r="BP42" s="34"/>
      <c r="BQ42" s="34"/>
      <c r="BR42" s="34"/>
      <c r="BS42" s="34"/>
      <c r="BT42" s="34"/>
      <c r="BU42" s="33">
        <f t="shared" si="18"/>
        <v>0</v>
      </c>
      <c r="BV42" s="34"/>
      <c r="BW42" s="34"/>
      <c r="BX42" s="33">
        <f t="shared" si="19"/>
        <v>0</v>
      </c>
      <c r="BY42" s="34"/>
      <c r="BZ42" s="34"/>
      <c r="CA42" s="33">
        <f t="shared" si="20"/>
        <v>0</v>
      </c>
      <c r="CB42" s="34"/>
      <c r="CC42" s="34"/>
      <c r="CD42" s="7">
        <f t="shared" si="21"/>
        <v>3673</v>
      </c>
      <c r="CE42" s="8">
        <f t="shared" si="22"/>
        <v>3404</v>
      </c>
      <c r="CF42" s="9">
        <f t="shared" si="23"/>
        <v>269</v>
      </c>
      <c r="CG42" s="10"/>
      <c r="CI42" s="45"/>
    </row>
    <row r="43" spans="1:87" ht="47.25" x14ac:dyDescent="0.2">
      <c r="A43" s="6" t="s">
        <v>103</v>
      </c>
      <c r="B43" s="33">
        <f t="shared" si="0"/>
        <v>0</v>
      </c>
      <c r="C43" s="34"/>
      <c r="D43" s="34"/>
      <c r="E43" s="34"/>
      <c r="F43" s="34"/>
      <c r="G43" s="33">
        <f t="shared" si="1"/>
        <v>117</v>
      </c>
      <c r="H43" s="34">
        <v>0</v>
      </c>
      <c r="I43" s="34">
        <v>0</v>
      </c>
      <c r="J43" s="34">
        <v>0</v>
      </c>
      <c r="K43" s="34">
        <v>117</v>
      </c>
      <c r="L43" s="33">
        <f t="shared" si="2"/>
        <v>157</v>
      </c>
      <c r="M43" s="34">
        <v>0</v>
      </c>
      <c r="N43" s="34">
        <v>0</v>
      </c>
      <c r="O43" s="34">
        <v>0</v>
      </c>
      <c r="P43" s="34">
        <v>157</v>
      </c>
      <c r="Q43" s="33">
        <f t="shared" si="3"/>
        <v>0</v>
      </c>
      <c r="R43" s="34"/>
      <c r="S43" s="34"/>
      <c r="T43" s="33">
        <f t="shared" si="4"/>
        <v>0</v>
      </c>
      <c r="U43" s="34"/>
      <c r="V43" s="34"/>
      <c r="W43" s="33">
        <f t="shared" si="5"/>
        <v>0</v>
      </c>
      <c r="X43" s="34"/>
      <c r="Y43" s="34"/>
      <c r="Z43" s="33">
        <f t="shared" si="6"/>
        <v>0</v>
      </c>
      <c r="AA43" s="34"/>
      <c r="AB43" s="34"/>
      <c r="AC43" s="33">
        <f t="shared" si="7"/>
        <v>0</v>
      </c>
      <c r="AD43" s="34"/>
      <c r="AE43" s="34"/>
      <c r="AF43" s="34"/>
      <c r="AG43" s="33">
        <f t="shared" si="8"/>
        <v>0</v>
      </c>
      <c r="AH43" s="34"/>
      <c r="AI43" s="34"/>
      <c r="AJ43" s="33">
        <f t="shared" si="9"/>
        <v>0</v>
      </c>
      <c r="AK43" s="34"/>
      <c r="AL43" s="34"/>
      <c r="AM43" s="33">
        <f t="shared" si="10"/>
        <v>0</v>
      </c>
      <c r="AN43" s="34"/>
      <c r="AO43" s="34"/>
      <c r="AP43" s="33">
        <f t="shared" si="11"/>
        <v>0</v>
      </c>
      <c r="AQ43" s="34"/>
      <c r="AR43" s="34"/>
      <c r="AS43" s="33">
        <f t="shared" si="12"/>
        <v>0</v>
      </c>
      <c r="AT43" s="34"/>
      <c r="AU43" s="34"/>
      <c r="AV43" s="33">
        <f t="shared" si="13"/>
        <v>0</v>
      </c>
      <c r="AW43" s="33">
        <f t="shared" si="14"/>
        <v>0</v>
      </c>
      <c r="AX43" s="33">
        <f t="shared" si="14"/>
        <v>0</v>
      </c>
      <c r="AY43" s="35"/>
      <c r="AZ43" s="35"/>
      <c r="BA43" s="35"/>
      <c r="BB43" s="35"/>
      <c r="BC43" s="35"/>
      <c r="BD43" s="35"/>
      <c r="BE43" s="34"/>
      <c r="BF43" s="34"/>
      <c r="BG43" s="33">
        <f t="shared" si="15"/>
        <v>0</v>
      </c>
      <c r="BH43" s="34"/>
      <c r="BI43" s="34"/>
      <c r="BJ43" s="33">
        <f t="shared" si="16"/>
        <v>0</v>
      </c>
      <c r="BK43" s="34"/>
      <c r="BL43" s="34"/>
      <c r="BM43" s="33">
        <f t="shared" si="17"/>
        <v>60</v>
      </c>
      <c r="BN43" s="34">
        <v>60</v>
      </c>
      <c r="BO43" s="34"/>
      <c r="BP43" s="34"/>
      <c r="BQ43" s="34"/>
      <c r="BR43" s="34"/>
      <c r="BS43" s="34"/>
      <c r="BT43" s="34"/>
      <c r="BU43" s="33">
        <f t="shared" si="18"/>
        <v>0</v>
      </c>
      <c r="BV43" s="34"/>
      <c r="BW43" s="34"/>
      <c r="BX43" s="33">
        <f t="shared" si="19"/>
        <v>0</v>
      </c>
      <c r="BY43" s="34"/>
      <c r="BZ43" s="34"/>
      <c r="CA43" s="33">
        <f t="shared" si="20"/>
        <v>0</v>
      </c>
      <c r="CB43" s="34"/>
      <c r="CC43" s="34"/>
      <c r="CD43" s="7">
        <f t="shared" si="21"/>
        <v>334</v>
      </c>
      <c r="CE43" s="8">
        <f t="shared" si="22"/>
        <v>217</v>
      </c>
      <c r="CF43" s="9">
        <f t="shared" si="23"/>
        <v>117</v>
      </c>
      <c r="CG43" s="10"/>
      <c r="CI43" s="45"/>
    </row>
    <row r="44" spans="1:87" ht="31.5" x14ac:dyDescent="0.2">
      <c r="A44" s="6" t="s">
        <v>104</v>
      </c>
      <c r="B44" s="33">
        <f t="shared" si="0"/>
        <v>0</v>
      </c>
      <c r="C44" s="34"/>
      <c r="D44" s="34"/>
      <c r="E44" s="34"/>
      <c r="F44" s="34"/>
      <c r="G44" s="33">
        <f t="shared" si="1"/>
        <v>0</v>
      </c>
      <c r="H44" s="34"/>
      <c r="I44" s="34"/>
      <c r="J44" s="34"/>
      <c r="K44" s="34"/>
      <c r="L44" s="33">
        <f t="shared" si="2"/>
        <v>480</v>
      </c>
      <c r="M44" s="34">
        <v>0</v>
      </c>
      <c r="N44" s="34">
        <v>0</v>
      </c>
      <c r="O44" s="34">
        <v>0</v>
      </c>
      <c r="P44" s="34">
        <v>480</v>
      </c>
      <c r="Q44" s="33">
        <f t="shared" si="3"/>
        <v>0</v>
      </c>
      <c r="R44" s="34"/>
      <c r="S44" s="34"/>
      <c r="T44" s="33">
        <f t="shared" si="4"/>
        <v>0</v>
      </c>
      <c r="U44" s="34"/>
      <c r="V44" s="34"/>
      <c r="W44" s="33">
        <f t="shared" si="5"/>
        <v>0</v>
      </c>
      <c r="X44" s="34"/>
      <c r="Y44" s="34"/>
      <c r="Z44" s="33">
        <f t="shared" si="6"/>
        <v>0</v>
      </c>
      <c r="AA44" s="34"/>
      <c r="AB44" s="34"/>
      <c r="AC44" s="33">
        <f t="shared" si="7"/>
        <v>0</v>
      </c>
      <c r="AD44" s="34"/>
      <c r="AE44" s="34"/>
      <c r="AF44" s="34"/>
      <c r="AG44" s="33">
        <f t="shared" si="8"/>
        <v>0</v>
      </c>
      <c r="AH44" s="34"/>
      <c r="AI44" s="34"/>
      <c r="AJ44" s="33">
        <f t="shared" si="9"/>
        <v>0</v>
      </c>
      <c r="AK44" s="34"/>
      <c r="AL44" s="34"/>
      <c r="AM44" s="33">
        <f t="shared" si="10"/>
        <v>0</v>
      </c>
      <c r="AN44" s="34"/>
      <c r="AO44" s="34"/>
      <c r="AP44" s="33">
        <f t="shared" si="11"/>
        <v>0</v>
      </c>
      <c r="AQ44" s="34"/>
      <c r="AR44" s="34"/>
      <c r="AS44" s="33">
        <f t="shared" si="12"/>
        <v>0</v>
      </c>
      <c r="AT44" s="34"/>
      <c r="AU44" s="34"/>
      <c r="AV44" s="33">
        <f t="shared" si="13"/>
        <v>0</v>
      </c>
      <c r="AW44" s="33">
        <f t="shared" si="14"/>
        <v>0</v>
      </c>
      <c r="AX44" s="33">
        <f t="shared" si="14"/>
        <v>0</v>
      </c>
      <c r="AY44" s="35"/>
      <c r="AZ44" s="35"/>
      <c r="BA44" s="35"/>
      <c r="BB44" s="35"/>
      <c r="BC44" s="35"/>
      <c r="BD44" s="35"/>
      <c r="BE44" s="34"/>
      <c r="BF44" s="34"/>
      <c r="BG44" s="33">
        <f t="shared" si="15"/>
        <v>0</v>
      </c>
      <c r="BH44" s="34"/>
      <c r="BI44" s="34"/>
      <c r="BJ44" s="33">
        <f t="shared" si="16"/>
        <v>0</v>
      </c>
      <c r="BK44" s="34"/>
      <c r="BL44" s="34"/>
      <c r="BM44" s="33">
        <f t="shared" si="17"/>
        <v>114</v>
      </c>
      <c r="BN44" s="34">
        <v>114</v>
      </c>
      <c r="BO44" s="34"/>
      <c r="BP44" s="34"/>
      <c r="BQ44" s="34"/>
      <c r="BR44" s="34"/>
      <c r="BS44" s="34"/>
      <c r="BT44" s="34"/>
      <c r="BU44" s="33">
        <f t="shared" si="18"/>
        <v>0</v>
      </c>
      <c r="BV44" s="34"/>
      <c r="BW44" s="34"/>
      <c r="BX44" s="33">
        <f t="shared" si="19"/>
        <v>0</v>
      </c>
      <c r="BY44" s="34"/>
      <c r="BZ44" s="34"/>
      <c r="CA44" s="33">
        <f t="shared" si="20"/>
        <v>0</v>
      </c>
      <c r="CB44" s="34"/>
      <c r="CC44" s="34"/>
      <c r="CD44" s="7">
        <f t="shared" si="21"/>
        <v>594</v>
      </c>
      <c r="CE44" s="8">
        <f t="shared" si="22"/>
        <v>594</v>
      </c>
      <c r="CF44" s="9">
        <f t="shared" si="23"/>
        <v>0</v>
      </c>
      <c r="CG44" s="10"/>
      <c r="CI44" s="45"/>
    </row>
    <row r="45" spans="1:87" ht="47.25" x14ac:dyDescent="0.2">
      <c r="A45" s="6" t="s">
        <v>105</v>
      </c>
      <c r="B45" s="33">
        <f t="shared" si="0"/>
        <v>0</v>
      </c>
      <c r="C45" s="34"/>
      <c r="D45" s="34"/>
      <c r="E45" s="34"/>
      <c r="F45" s="34"/>
      <c r="G45" s="33">
        <f t="shared" si="1"/>
        <v>30</v>
      </c>
      <c r="H45" s="34">
        <v>0</v>
      </c>
      <c r="I45" s="34">
        <v>0</v>
      </c>
      <c r="J45" s="34">
        <v>0</v>
      </c>
      <c r="K45" s="34">
        <v>30</v>
      </c>
      <c r="L45" s="33">
        <f t="shared" si="2"/>
        <v>634</v>
      </c>
      <c r="M45" s="34">
        <v>0</v>
      </c>
      <c r="N45" s="34">
        <v>0</v>
      </c>
      <c r="O45" s="34">
        <v>0</v>
      </c>
      <c r="P45" s="34">
        <v>634</v>
      </c>
      <c r="Q45" s="33">
        <f t="shared" si="3"/>
        <v>0</v>
      </c>
      <c r="R45" s="34"/>
      <c r="S45" s="34"/>
      <c r="T45" s="33">
        <f t="shared" si="4"/>
        <v>0</v>
      </c>
      <c r="U45" s="34"/>
      <c r="V45" s="34"/>
      <c r="W45" s="33">
        <f t="shared" si="5"/>
        <v>0</v>
      </c>
      <c r="X45" s="34"/>
      <c r="Y45" s="34"/>
      <c r="Z45" s="33">
        <f t="shared" si="6"/>
        <v>0</v>
      </c>
      <c r="AA45" s="34"/>
      <c r="AB45" s="34"/>
      <c r="AC45" s="33">
        <f t="shared" si="7"/>
        <v>0</v>
      </c>
      <c r="AD45" s="34"/>
      <c r="AE45" s="34"/>
      <c r="AF45" s="34"/>
      <c r="AG45" s="33">
        <f t="shared" si="8"/>
        <v>0</v>
      </c>
      <c r="AH45" s="34"/>
      <c r="AI45" s="34"/>
      <c r="AJ45" s="33">
        <f t="shared" si="9"/>
        <v>0</v>
      </c>
      <c r="AK45" s="34"/>
      <c r="AL45" s="34"/>
      <c r="AM45" s="33">
        <f t="shared" si="10"/>
        <v>0</v>
      </c>
      <c r="AN45" s="34"/>
      <c r="AO45" s="34"/>
      <c r="AP45" s="33">
        <f t="shared" si="11"/>
        <v>0</v>
      </c>
      <c r="AQ45" s="34"/>
      <c r="AR45" s="34"/>
      <c r="AS45" s="33">
        <f t="shared" si="12"/>
        <v>0</v>
      </c>
      <c r="AT45" s="34"/>
      <c r="AU45" s="34"/>
      <c r="AV45" s="33">
        <f t="shared" si="13"/>
        <v>0</v>
      </c>
      <c r="AW45" s="33">
        <f t="shared" si="14"/>
        <v>0</v>
      </c>
      <c r="AX45" s="33">
        <f t="shared" si="14"/>
        <v>0</v>
      </c>
      <c r="AY45" s="35"/>
      <c r="AZ45" s="35"/>
      <c r="BA45" s="35"/>
      <c r="BB45" s="35"/>
      <c r="BC45" s="35"/>
      <c r="BD45" s="35"/>
      <c r="BE45" s="34"/>
      <c r="BF45" s="34"/>
      <c r="BG45" s="33">
        <f t="shared" si="15"/>
        <v>0</v>
      </c>
      <c r="BH45" s="34"/>
      <c r="BI45" s="34"/>
      <c r="BJ45" s="33">
        <f t="shared" si="16"/>
        <v>0</v>
      </c>
      <c r="BK45" s="34"/>
      <c r="BL45" s="34"/>
      <c r="BM45" s="33">
        <f t="shared" si="17"/>
        <v>225</v>
      </c>
      <c r="BN45" s="34">
        <v>187</v>
      </c>
      <c r="BO45" s="34"/>
      <c r="BP45" s="34">
        <v>38</v>
      </c>
      <c r="BQ45" s="34"/>
      <c r="BR45" s="34"/>
      <c r="BS45" s="34"/>
      <c r="BT45" s="34"/>
      <c r="BU45" s="33">
        <f t="shared" si="18"/>
        <v>0</v>
      </c>
      <c r="BV45" s="34"/>
      <c r="BW45" s="34"/>
      <c r="BX45" s="33">
        <f t="shared" si="19"/>
        <v>0</v>
      </c>
      <c r="BY45" s="34"/>
      <c r="BZ45" s="34"/>
      <c r="CA45" s="33">
        <f t="shared" si="20"/>
        <v>0</v>
      </c>
      <c r="CB45" s="34"/>
      <c r="CC45" s="34"/>
      <c r="CD45" s="7">
        <f t="shared" si="21"/>
        <v>889</v>
      </c>
      <c r="CE45" s="8">
        <f t="shared" si="22"/>
        <v>859</v>
      </c>
      <c r="CF45" s="9">
        <f t="shared" si="23"/>
        <v>30</v>
      </c>
      <c r="CG45" s="10"/>
      <c r="CI45" s="45"/>
    </row>
    <row r="46" spans="1:87" ht="35.25" customHeight="1" x14ac:dyDescent="0.2">
      <c r="A46" s="6" t="s">
        <v>106</v>
      </c>
      <c r="B46" s="33">
        <f t="shared" si="0"/>
        <v>0</v>
      </c>
      <c r="C46" s="34"/>
      <c r="D46" s="34"/>
      <c r="E46" s="34"/>
      <c r="F46" s="34"/>
      <c r="G46" s="33">
        <f t="shared" si="1"/>
        <v>90</v>
      </c>
      <c r="H46" s="34">
        <v>0</v>
      </c>
      <c r="I46" s="34">
        <v>0</v>
      </c>
      <c r="J46" s="34">
        <v>0</v>
      </c>
      <c r="K46" s="34">
        <v>90</v>
      </c>
      <c r="L46" s="33">
        <f t="shared" si="2"/>
        <v>257</v>
      </c>
      <c r="M46" s="34">
        <v>0</v>
      </c>
      <c r="N46" s="34">
        <v>0</v>
      </c>
      <c r="O46" s="34">
        <v>0</v>
      </c>
      <c r="P46" s="34">
        <v>257</v>
      </c>
      <c r="Q46" s="33">
        <f t="shared" si="3"/>
        <v>0</v>
      </c>
      <c r="R46" s="34"/>
      <c r="S46" s="34"/>
      <c r="T46" s="33">
        <f t="shared" si="4"/>
        <v>0</v>
      </c>
      <c r="U46" s="34"/>
      <c r="V46" s="34"/>
      <c r="W46" s="33">
        <f t="shared" si="5"/>
        <v>0</v>
      </c>
      <c r="X46" s="34"/>
      <c r="Y46" s="34"/>
      <c r="Z46" s="33">
        <f t="shared" si="6"/>
        <v>0</v>
      </c>
      <c r="AA46" s="34"/>
      <c r="AB46" s="34"/>
      <c r="AC46" s="33">
        <f t="shared" si="7"/>
        <v>0</v>
      </c>
      <c r="AD46" s="34"/>
      <c r="AE46" s="34"/>
      <c r="AF46" s="34"/>
      <c r="AG46" s="33">
        <f t="shared" si="8"/>
        <v>0</v>
      </c>
      <c r="AH46" s="34"/>
      <c r="AI46" s="34"/>
      <c r="AJ46" s="33">
        <f t="shared" si="9"/>
        <v>0</v>
      </c>
      <c r="AK46" s="34"/>
      <c r="AL46" s="34"/>
      <c r="AM46" s="33">
        <f t="shared" si="10"/>
        <v>0</v>
      </c>
      <c r="AN46" s="34"/>
      <c r="AO46" s="34"/>
      <c r="AP46" s="33">
        <f t="shared" si="11"/>
        <v>32</v>
      </c>
      <c r="AQ46" s="34">
        <v>32</v>
      </c>
      <c r="AR46" s="34">
        <v>0</v>
      </c>
      <c r="AS46" s="33">
        <f t="shared" si="12"/>
        <v>0</v>
      </c>
      <c r="AT46" s="34">
        <v>0</v>
      </c>
      <c r="AU46" s="34">
        <v>0</v>
      </c>
      <c r="AV46" s="33">
        <f t="shared" si="13"/>
        <v>0</v>
      </c>
      <c r="AW46" s="33">
        <f t="shared" si="14"/>
        <v>0</v>
      </c>
      <c r="AX46" s="33">
        <f t="shared" si="14"/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4">
        <v>0</v>
      </c>
      <c r="BF46" s="34">
        <v>0</v>
      </c>
      <c r="BG46" s="33">
        <f t="shared" si="15"/>
        <v>0</v>
      </c>
      <c r="BH46" s="34">
        <v>0</v>
      </c>
      <c r="BI46" s="34">
        <v>0</v>
      </c>
      <c r="BJ46" s="33">
        <f t="shared" si="16"/>
        <v>0</v>
      </c>
      <c r="BK46" s="34">
        <v>0</v>
      </c>
      <c r="BL46" s="34">
        <v>0</v>
      </c>
      <c r="BM46" s="33">
        <f t="shared" si="17"/>
        <v>66</v>
      </c>
      <c r="BN46" s="34">
        <v>66</v>
      </c>
      <c r="BO46" s="34"/>
      <c r="BP46" s="34"/>
      <c r="BQ46" s="34"/>
      <c r="BR46" s="34"/>
      <c r="BS46" s="34"/>
      <c r="BT46" s="34"/>
      <c r="BU46" s="33">
        <f t="shared" si="18"/>
        <v>0</v>
      </c>
      <c r="BV46" s="34"/>
      <c r="BW46" s="34"/>
      <c r="BX46" s="33">
        <f t="shared" si="19"/>
        <v>0</v>
      </c>
      <c r="BY46" s="34"/>
      <c r="BZ46" s="34"/>
      <c r="CA46" s="33">
        <f t="shared" si="20"/>
        <v>0</v>
      </c>
      <c r="CB46" s="34"/>
      <c r="CC46" s="34"/>
      <c r="CD46" s="7">
        <f t="shared" si="21"/>
        <v>445</v>
      </c>
      <c r="CE46" s="8">
        <f t="shared" si="22"/>
        <v>355</v>
      </c>
      <c r="CF46" s="9">
        <f t="shared" si="23"/>
        <v>90</v>
      </c>
      <c r="CG46" s="10"/>
      <c r="CI46" s="45"/>
    </row>
    <row r="47" spans="1:87" ht="47.25" x14ac:dyDescent="0.2">
      <c r="A47" s="6" t="s">
        <v>107</v>
      </c>
      <c r="B47" s="33">
        <f t="shared" si="0"/>
        <v>0</v>
      </c>
      <c r="C47" s="34"/>
      <c r="D47" s="34"/>
      <c r="E47" s="34"/>
      <c r="F47" s="34"/>
      <c r="G47" s="33">
        <f t="shared" si="1"/>
        <v>205</v>
      </c>
      <c r="H47" s="34">
        <v>0</v>
      </c>
      <c r="I47" s="34">
        <v>0</v>
      </c>
      <c r="J47" s="34">
        <v>0</v>
      </c>
      <c r="K47" s="34">
        <v>205</v>
      </c>
      <c r="L47" s="33">
        <f t="shared" si="2"/>
        <v>708</v>
      </c>
      <c r="M47" s="34">
        <v>0</v>
      </c>
      <c r="N47" s="34">
        <v>0</v>
      </c>
      <c r="O47" s="34">
        <v>0</v>
      </c>
      <c r="P47" s="34">
        <v>708</v>
      </c>
      <c r="Q47" s="33">
        <f t="shared" si="3"/>
        <v>0</v>
      </c>
      <c r="R47" s="34"/>
      <c r="S47" s="34"/>
      <c r="T47" s="33">
        <f t="shared" si="4"/>
        <v>0</v>
      </c>
      <c r="U47" s="34"/>
      <c r="V47" s="34"/>
      <c r="W47" s="33">
        <f t="shared" si="5"/>
        <v>0</v>
      </c>
      <c r="X47" s="34"/>
      <c r="Y47" s="34"/>
      <c r="Z47" s="33">
        <f t="shared" si="6"/>
        <v>0</v>
      </c>
      <c r="AA47" s="34"/>
      <c r="AB47" s="34"/>
      <c r="AC47" s="33">
        <f t="shared" si="7"/>
        <v>0</v>
      </c>
      <c r="AD47" s="34"/>
      <c r="AE47" s="34"/>
      <c r="AF47" s="34"/>
      <c r="AG47" s="33">
        <f t="shared" si="8"/>
        <v>0</v>
      </c>
      <c r="AH47" s="34"/>
      <c r="AI47" s="34"/>
      <c r="AJ47" s="33">
        <f t="shared" si="9"/>
        <v>0</v>
      </c>
      <c r="AK47" s="34"/>
      <c r="AL47" s="34"/>
      <c r="AM47" s="33">
        <f t="shared" si="10"/>
        <v>0</v>
      </c>
      <c r="AN47" s="34"/>
      <c r="AO47" s="34"/>
      <c r="AP47" s="33">
        <f t="shared" si="11"/>
        <v>0</v>
      </c>
      <c r="AQ47" s="34"/>
      <c r="AR47" s="34"/>
      <c r="AS47" s="33">
        <f t="shared" si="12"/>
        <v>0</v>
      </c>
      <c r="AT47" s="34"/>
      <c r="AU47" s="34"/>
      <c r="AV47" s="33">
        <f t="shared" si="13"/>
        <v>0</v>
      </c>
      <c r="AW47" s="33">
        <f t="shared" si="14"/>
        <v>0</v>
      </c>
      <c r="AX47" s="33">
        <f t="shared" si="14"/>
        <v>0</v>
      </c>
      <c r="AY47" s="35"/>
      <c r="AZ47" s="35"/>
      <c r="BA47" s="35"/>
      <c r="BB47" s="35"/>
      <c r="BC47" s="35"/>
      <c r="BD47" s="35"/>
      <c r="BE47" s="34"/>
      <c r="BF47" s="34"/>
      <c r="BG47" s="33">
        <f t="shared" si="15"/>
        <v>0</v>
      </c>
      <c r="BH47" s="34"/>
      <c r="BI47" s="34"/>
      <c r="BJ47" s="33">
        <f t="shared" si="16"/>
        <v>0</v>
      </c>
      <c r="BK47" s="34"/>
      <c r="BL47" s="34"/>
      <c r="BM47" s="33">
        <f t="shared" si="17"/>
        <v>208</v>
      </c>
      <c r="BN47" s="34">
        <v>126</v>
      </c>
      <c r="BO47" s="34">
        <v>0</v>
      </c>
      <c r="BP47" s="34">
        <v>82</v>
      </c>
      <c r="BQ47" s="34">
        <v>0</v>
      </c>
      <c r="BR47" s="34"/>
      <c r="BS47" s="34"/>
      <c r="BT47" s="34"/>
      <c r="BU47" s="33">
        <f t="shared" si="18"/>
        <v>0</v>
      </c>
      <c r="BV47" s="34"/>
      <c r="BW47" s="34"/>
      <c r="BX47" s="33">
        <f t="shared" si="19"/>
        <v>0</v>
      </c>
      <c r="BY47" s="34"/>
      <c r="BZ47" s="34"/>
      <c r="CA47" s="33">
        <f t="shared" si="20"/>
        <v>0</v>
      </c>
      <c r="CB47" s="34"/>
      <c r="CC47" s="34"/>
      <c r="CD47" s="7">
        <f t="shared" si="21"/>
        <v>1121</v>
      </c>
      <c r="CE47" s="8">
        <f t="shared" si="22"/>
        <v>916</v>
      </c>
      <c r="CF47" s="9">
        <f t="shared" si="23"/>
        <v>205</v>
      </c>
      <c r="CG47" s="10"/>
      <c r="CI47" s="45"/>
    </row>
    <row r="48" spans="1:87" ht="47.25" x14ac:dyDescent="0.2">
      <c r="A48" s="6" t="s">
        <v>108</v>
      </c>
      <c r="B48" s="33">
        <f t="shared" si="0"/>
        <v>0</v>
      </c>
      <c r="C48" s="34"/>
      <c r="D48" s="34"/>
      <c r="E48" s="34"/>
      <c r="F48" s="34"/>
      <c r="G48" s="33">
        <f t="shared" si="1"/>
        <v>0</v>
      </c>
      <c r="H48" s="34"/>
      <c r="I48" s="34"/>
      <c r="J48" s="34"/>
      <c r="K48" s="34"/>
      <c r="L48" s="33">
        <f t="shared" si="2"/>
        <v>680</v>
      </c>
      <c r="M48" s="34">
        <v>0</v>
      </c>
      <c r="N48" s="34">
        <v>0</v>
      </c>
      <c r="O48" s="34">
        <v>0</v>
      </c>
      <c r="P48" s="34">
        <v>680</v>
      </c>
      <c r="Q48" s="33">
        <f t="shared" si="3"/>
        <v>0</v>
      </c>
      <c r="R48" s="34"/>
      <c r="S48" s="34"/>
      <c r="T48" s="33">
        <f t="shared" si="4"/>
        <v>0</v>
      </c>
      <c r="U48" s="34"/>
      <c r="V48" s="34"/>
      <c r="W48" s="33">
        <f t="shared" si="5"/>
        <v>0</v>
      </c>
      <c r="X48" s="34"/>
      <c r="Y48" s="34"/>
      <c r="Z48" s="33">
        <f t="shared" si="6"/>
        <v>0</v>
      </c>
      <c r="AA48" s="34"/>
      <c r="AB48" s="34"/>
      <c r="AC48" s="33">
        <f t="shared" si="7"/>
        <v>0</v>
      </c>
      <c r="AD48" s="34"/>
      <c r="AE48" s="34"/>
      <c r="AF48" s="34"/>
      <c r="AG48" s="33">
        <f t="shared" si="8"/>
        <v>0</v>
      </c>
      <c r="AH48" s="34"/>
      <c r="AI48" s="34"/>
      <c r="AJ48" s="33">
        <f t="shared" si="9"/>
        <v>0</v>
      </c>
      <c r="AK48" s="34"/>
      <c r="AL48" s="34"/>
      <c r="AM48" s="33">
        <f t="shared" si="10"/>
        <v>0</v>
      </c>
      <c r="AN48" s="34"/>
      <c r="AO48" s="34"/>
      <c r="AP48" s="33">
        <f t="shared" si="11"/>
        <v>0</v>
      </c>
      <c r="AQ48" s="34"/>
      <c r="AR48" s="34"/>
      <c r="AS48" s="33">
        <f t="shared" si="12"/>
        <v>0</v>
      </c>
      <c r="AT48" s="34"/>
      <c r="AU48" s="34"/>
      <c r="AV48" s="33">
        <f t="shared" si="13"/>
        <v>0</v>
      </c>
      <c r="AW48" s="33">
        <f t="shared" si="14"/>
        <v>0</v>
      </c>
      <c r="AX48" s="33">
        <f t="shared" si="14"/>
        <v>0</v>
      </c>
      <c r="AY48" s="35"/>
      <c r="AZ48" s="35"/>
      <c r="BA48" s="35"/>
      <c r="BB48" s="35"/>
      <c r="BC48" s="35"/>
      <c r="BD48" s="35"/>
      <c r="BE48" s="34"/>
      <c r="BF48" s="34"/>
      <c r="BG48" s="33">
        <f t="shared" si="15"/>
        <v>0</v>
      </c>
      <c r="BH48" s="34"/>
      <c r="BI48" s="34"/>
      <c r="BJ48" s="33">
        <f t="shared" si="16"/>
        <v>0</v>
      </c>
      <c r="BK48" s="34"/>
      <c r="BL48" s="34"/>
      <c r="BM48" s="33">
        <f t="shared" si="17"/>
        <v>0</v>
      </c>
      <c r="BN48" s="34"/>
      <c r="BO48" s="34"/>
      <c r="BP48" s="34"/>
      <c r="BQ48" s="34"/>
      <c r="BR48" s="34"/>
      <c r="BS48" s="34"/>
      <c r="BT48" s="34"/>
      <c r="BU48" s="33">
        <f t="shared" si="18"/>
        <v>0</v>
      </c>
      <c r="BV48" s="34"/>
      <c r="BW48" s="34"/>
      <c r="BX48" s="33">
        <f t="shared" si="19"/>
        <v>0</v>
      </c>
      <c r="BY48" s="34"/>
      <c r="BZ48" s="34"/>
      <c r="CA48" s="33">
        <f t="shared" si="20"/>
        <v>0</v>
      </c>
      <c r="CB48" s="34"/>
      <c r="CC48" s="34"/>
      <c r="CD48" s="7">
        <f t="shared" si="21"/>
        <v>680</v>
      </c>
      <c r="CE48" s="8">
        <f t="shared" si="22"/>
        <v>680</v>
      </c>
      <c r="CF48" s="9">
        <f t="shared" si="23"/>
        <v>0</v>
      </c>
      <c r="CG48" s="10"/>
      <c r="CI48" s="45"/>
    </row>
    <row r="49" spans="1:87" ht="47.25" x14ac:dyDescent="0.2">
      <c r="A49" s="6" t="s">
        <v>109</v>
      </c>
      <c r="B49" s="33">
        <f t="shared" si="0"/>
        <v>0</v>
      </c>
      <c r="C49" s="34">
        <v>0</v>
      </c>
      <c r="D49" s="34">
        <v>0</v>
      </c>
      <c r="E49" s="34">
        <v>0</v>
      </c>
      <c r="F49" s="34">
        <v>0</v>
      </c>
      <c r="G49" s="33">
        <f t="shared" si="1"/>
        <v>0</v>
      </c>
      <c r="H49" s="34">
        <v>0</v>
      </c>
      <c r="I49" s="34">
        <v>0</v>
      </c>
      <c r="J49" s="34">
        <v>0</v>
      </c>
      <c r="K49" s="34">
        <v>0</v>
      </c>
      <c r="L49" s="33">
        <f t="shared" si="2"/>
        <v>901</v>
      </c>
      <c r="M49" s="34">
        <v>85</v>
      </c>
      <c r="N49" s="34">
        <v>96</v>
      </c>
      <c r="O49" s="34">
        <v>0</v>
      </c>
      <c r="P49" s="34">
        <v>720</v>
      </c>
      <c r="Q49" s="33">
        <f t="shared" si="3"/>
        <v>0</v>
      </c>
      <c r="R49" s="34">
        <v>0</v>
      </c>
      <c r="S49" s="34">
        <v>0</v>
      </c>
      <c r="T49" s="33">
        <f t="shared" si="4"/>
        <v>78</v>
      </c>
      <c r="U49" s="34">
        <v>78</v>
      </c>
      <c r="V49" s="34">
        <v>0</v>
      </c>
      <c r="W49" s="33">
        <f t="shared" si="5"/>
        <v>0</v>
      </c>
      <c r="X49" s="34">
        <v>0</v>
      </c>
      <c r="Y49" s="34">
        <v>0</v>
      </c>
      <c r="Z49" s="33">
        <f t="shared" si="6"/>
        <v>550</v>
      </c>
      <c r="AA49" s="34">
        <v>550</v>
      </c>
      <c r="AB49" s="34">
        <v>0</v>
      </c>
      <c r="AC49" s="33">
        <f t="shared" si="7"/>
        <v>0</v>
      </c>
      <c r="AD49" s="34">
        <v>0</v>
      </c>
      <c r="AE49" s="34"/>
      <c r="AF49" s="34">
        <v>0</v>
      </c>
      <c r="AG49" s="33">
        <f t="shared" si="8"/>
        <v>90</v>
      </c>
      <c r="AH49" s="34">
        <v>90</v>
      </c>
      <c r="AI49" s="34">
        <v>0</v>
      </c>
      <c r="AJ49" s="33">
        <f t="shared" si="9"/>
        <v>0</v>
      </c>
      <c r="AK49" s="34">
        <v>0</v>
      </c>
      <c r="AL49" s="34">
        <v>0</v>
      </c>
      <c r="AM49" s="33">
        <f t="shared" si="10"/>
        <v>0</v>
      </c>
      <c r="AN49" s="34">
        <v>0</v>
      </c>
      <c r="AO49" s="34">
        <v>0</v>
      </c>
      <c r="AP49" s="33">
        <f t="shared" si="11"/>
        <v>780</v>
      </c>
      <c r="AQ49" s="34">
        <v>780</v>
      </c>
      <c r="AR49" s="34">
        <v>0</v>
      </c>
      <c r="AS49" s="33">
        <f t="shared" si="12"/>
        <v>0</v>
      </c>
      <c r="AT49" s="34">
        <v>0</v>
      </c>
      <c r="AU49" s="34">
        <v>0</v>
      </c>
      <c r="AV49" s="33">
        <f t="shared" si="13"/>
        <v>400</v>
      </c>
      <c r="AW49" s="33">
        <f t="shared" si="14"/>
        <v>400</v>
      </c>
      <c r="AX49" s="33">
        <f t="shared" si="14"/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4">
        <v>400</v>
      </c>
      <c r="BF49" s="34">
        <v>0</v>
      </c>
      <c r="BG49" s="33">
        <f t="shared" si="15"/>
        <v>160</v>
      </c>
      <c r="BH49" s="34">
        <v>160</v>
      </c>
      <c r="BI49" s="34">
        <v>0</v>
      </c>
      <c r="BJ49" s="33">
        <f t="shared" si="16"/>
        <v>0</v>
      </c>
      <c r="BK49" s="34">
        <v>0</v>
      </c>
      <c r="BL49" s="34">
        <v>0</v>
      </c>
      <c r="BM49" s="33">
        <f t="shared" si="17"/>
        <v>1867</v>
      </c>
      <c r="BN49" s="34">
        <v>262</v>
      </c>
      <c r="BO49" s="34">
        <v>0</v>
      </c>
      <c r="BP49" s="34">
        <v>900</v>
      </c>
      <c r="BQ49" s="34">
        <v>705</v>
      </c>
      <c r="BR49" s="34">
        <v>0</v>
      </c>
      <c r="BS49" s="34">
        <v>0</v>
      </c>
      <c r="BT49" s="34">
        <v>0</v>
      </c>
      <c r="BU49" s="33">
        <f t="shared" si="18"/>
        <v>0</v>
      </c>
      <c r="BV49" s="34">
        <v>0</v>
      </c>
      <c r="BW49" s="34">
        <v>0</v>
      </c>
      <c r="BX49" s="33">
        <f t="shared" si="19"/>
        <v>45</v>
      </c>
      <c r="BY49" s="34">
        <v>45</v>
      </c>
      <c r="BZ49" s="34">
        <v>0</v>
      </c>
      <c r="CA49" s="33">
        <f t="shared" si="20"/>
        <v>0</v>
      </c>
      <c r="CB49" s="34">
        <v>0</v>
      </c>
      <c r="CC49" s="34">
        <v>0</v>
      </c>
      <c r="CD49" s="7">
        <f t="shared" si="21"/>
        <v>4871</v>
      </c>
      <c r="CE49" s="8">
        <f t="shared" si="22"/>
        <v>4871</v>
      </c>
      <c r="CF49" s="9">
        <f t="shared" si="23"/>
        <v>0</v>
      </c>
      <c r="CG49" s="10"/>
      <c r="CI49" s="45"/>
    </row>
    <row r="50" spans="1:87" ht="47.25" x14ac:dyDescent="0.2">
      <c r="A50" s="6" t="s">
        <v>110</v>
      </c>
      <c r="B50" s="33">
        <f t="shared" si="0"/>
        <v>176</v>
      </c>
      <c r="C50" s="34">
        <v>176</v>
      </c>
      <c r="D50" s="34">
        <v>0</v>
      </c>
      <c r="E50" s="34">
        <v>0</v>
      </c>
      <c r="F50" s="34">
        <v>0</v>
      </c>
      <c r="G50" s="33">
        <f t="shared" si="1"/>
        <v>0</v>
      </c>
      <c r="H50" s="34">
        <v>0</v>
      </c>
      <c r="I50" s="34">
        <v>0</v>
      </c>
      <c r="J50" s="34">
        <v>0</v>
      </c>
      <c r="K50" s="34">
        <v>0</v>
      </c>
      <c r="L50" s="33">
        <f t="shared" si="2"/>
        <v>441</v>
      </c>
      <c r="M50" s="34">
        <v>0</v>
      </c>
      <c r="N50" s="34">
        <v>0</v>
      </c>
      <c r="O50" s="34">
        <v>141</v>
      </c>
      <c r="P50" s="34">
        <v>300</v>
      </c>
      <c r="Q50" s="33">
        <f t="shared" si="3"/>
        <v>0</v>
      </c>
      <c r="R50" s="34">
        <v>0</v>
      </c>
      <c r="S50" s="34">
        <v>0</v>
      </c>
      <c r="T50" s="33">
        <f t="shared" si="4"/>
        <v>0</v>
      </c>
      <c r="U50" s="34">
        <v>0</v>
      </c>
      <c r="V50" s="34">
        <v>0</v>
      </c>
      <c r="W50" s="33">
        <f t="shared" si="5"/>
        <v>0</v>
      </c>
      <c r="X50" s="34">
        <v>0</v>
      </c>
      <c r="Y50" s="34">
        <v>0</v>
      </c>
      <c r="Z50" s="33">
        <f t="shared" si="6"/>
        <v>457</v>
      </c>
      <c r="AA50" s="34">
        <v>457</v>
      </c>
      <c r="AB50" s="34">
        <v>0</v>
      </c>
      <c r="AC50" s="33">
        <f t="shared" si="7"/>
        <v>0</v>
      </c>
      <c r="AD50" s="34">
        <v>0</v>
      </c>
      <c r="AE50" s="34"/>
      <c r="AF50" s="34">
        <v>0</v>
      </c>
      <c r="AG50" s="33">
        <f t="shared" si="8"/>
        <v>0</v>
      </c>
      <c r="AH50" s="34">
        <v>0</v>
      </c>
      <c r="AI50" s="34">
        <v>0</v>
      </c>
      <c r="AJ50" s="33">
        <f t="shared" si="9"/>
        <v>0</v>
      </c>
      <c r="AK50" s="34">
        <v>0</v>
      </c>
      <c r="AL50" s="34">
        <v>0</v>
      </c>
      <c r="AM50" s="33">
        <f t="shared" si="10"/>
        <v>0</v>
      </c>
      <c r="AN50" s="34">
        <v>0</v>
      </c>
      <c r="AO50" s="34">
        <v>0</v>
      </c>
      <c r="AP50" s="33">
        <f t="shared" si="11"/>
        <v>0</v>
      </c>
      <c r="AQ50" s="34">
        <v>0</v>
      </c>
      <c r="AR50" s="34">
        <v>0</v>
      </c>
      <c r="AS50" s="33">
        <f t="shared" si="12"/>
        <v>0</v>
      </c>
      <c r="AT50" s="34">
        <v>0</v>
      </c>
      <c r="AU50" s="34">
        <v>0</v>
      </c>
      <c r="AV50" s="33">
        <f t="shared" si="13"/>
        <v>0</v>
      </c>
      <c r="AW50" s="33">
        <f t="shared" si="14"/>
        <v>0</v>
      </c>
      <c r="AX50" s="33">
        <f t="shared" si="14"/>
        <v>0</v>
      </c>
      <c r="AY50" s="35">
        <v>0</v>
      </c>
      <c r="AZ50" s="35">
        <v>0</v>
      </c>
      <c r="BA50" s="35">
        <v>0</v>
      </c>
      <c r="BB50" s="35">
        <v>0</v>
      </c>
      <c r="BC50" s="35">
        <v>0</v>
      </c>
      <c r="BD50" s="35">
        <v>0</v>
      </c>
      <c r="BE50" s="34">
        <v>0</v>
      </c>
      <c r="BF50" s="34">
        <v>0</v>
      </c>
      <c r="BG50" s="33">
        <f t="shared" si="15"/>
        <v>0</v>
      </c>
      <c r="BH50" s="34">
        <v>0</v>
      </c>
      <c r="BI50" s="34">
        <v>0</v>
      </c>
      <c r="BJ50" s="33">
        <f t="shared" si="16"/>
        <v>0</v>
      </c>
      <c r="BK50" s="34">
        <v>0</v>
      </c>
      <c r="BL50" s="34">
        <v>0</v>
      </c>
      <c r="BM50" s="33">
        <f t="shared" si="17"/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3">
        <f t="shared" si="18"/>
        <v>95</v>
      </c>
      <c r="BV50" s="34">
        <v>95</v>
      </c>
      <c r="BW50" s="34"/>
      <c r="BX50" s="33">
        <f t="shared" si="19"/>
        <v>0</v>
      </c>
      <c r="BY50" s="34"/>
      <c r="BZ50" s="34"/>
      <c r="CA50" s="33">
        <f t="shared" si="20"/>
        <v>0</v>
      </c>
      <c r="CB50" s="34"/>
      <c r="CC50" s="34"/>
      <c r="CD50" s="7">
        <f t="shared" si="21"/>
        <v>1169</v>
      </c>
      <c r="CE50" s="8">
        <f t="shared" si="22"/>
        <v>1169</v>
      </c>
      <c r="CF50" s="9">
        <f t="shared" si="23"/>
        <v>0</v>
      </c>
      <c r="CG50" s="10"/>
      <c r="CI50" s="45"/>
    </row>
    <row r="51" spans="1:87" ht="31.5" x14ac:dyDescent="0.2">
      <c r="A51" s="6" t="s">
        <v>111</v>
      </c>
      <c r="B51" s="33">
        <f t="shared" si="0"/>
        <v>0</v>
      </c>
      <c r="C51" s="34"/>
      <c r="D51" s="34"/>
      <c r="E51" s="34"/>
      <c r="F51" s="34"/>
      <c r="G51" s="33">
        <f t="shared" si="1"/>
        <v>947</v>
      </c>
      <c r="H51" s="34"/>
      <c r="I51" s="34"/>
      <c r="J51" s="34"/>
      <c r="K51" s="36">
        <v>947</v>
      </c>
      <c r="L51" s="33">
        <f t="shared" si="2"/>
        <v>0</v>
      </c>
      <c r="M51" s="34"/>
      <c r="N51" s="34"/>
      <c r="O51" s="34"/>
      <c r="P51" s="34"/>
      <c r="Q51" s="33">
        <f t="shared" si="3"/>
        <v>0</v>
      </c>
      <c r="R51" s="34"/>
      <c r="S51" s="34"/>
      <c r="T51" s="33">
        <f t="shared" si="4"/>
        <v>0</v>
      </c>
      <c r="U51" s="34"/>
      <c r="V51" s="34"/>
      <c r="W51" s="33">
        <f t="shared" si="5"/>
        <v>0</v>
      </c>
      <c r="X51" s="34"/>
      <c r="Y51" s="34"/>
      <c r="Z51" s="33">
        <f t="shared" si="6"/>
        <v>378</v>
      </c>
      <c r="AA51" s="34"/>
      <c r="AB51" s="36">
        <v>378</v>
      </c>
      <c r="AC51" s="33">
        <f t="shared" si="7"/>
        <v>0</v>
      </c>
      <c r="AD51" s="34"/>
      <c r="AE51" s="34"/>
      <c r="AF51" s="34"/>
      <c r="AG51" s="33">
        <f t="shared" si="8"/>
        <v>0</v>
      </c>
      <c r="AH51" s="34"/>
      <c r="AI51" s="34"/>
      <c r="AJ51" s="33">
        <f t="shared" si="9"/>
        <v>0</v>
      </c>
      <c r="AK51" s="34"/>
      <c r="AL51" s="34"/>
      <c r="AM51" s="33">
        <f t="shared" si="10"/>
        <v>0</v>
      </c>
      <c r="AN51" s="34"/>
      <c r="AO51" s="34"/>
      <c r="AP51" s="33">
        <f t="shared" si="11"/>
        <v>0</v>
      </c>
      <c r="AQ51" s="34"/>
      <c r="AR51" s="34"/>
      <c r="AS51" s="33">
        <f t="shared" si="12"/>
        <v>0</v>
      </c>
      <c r="AT51" s="34"/>
      <c r="AU51" s="34"/>
      <c r="AV51" s="33">
        <f t="shared" si="13"/>
        <v>0</v>
      </c>
      <c r="AW51" s="33">
        <f t="shared" si="14"/>
        <v>0</v>
      </c>
      <c r="AX51" s="33">
        <f t="shared" si="14"/>
        <v>0</v>
      </c>
      <c r="AY51" s="35"/>
      <c r="AZ51" s="35"/>
      <c r="BA51" s="35"/>
      <c r="BB51" s="35"/>
      <c r="BC51" s="35"/>
      <c r="BD51" s="35"/>
      <c r="BE51" s="34"/>
      <c r="BF51" s="34"/>
      <c r="BG51" s="33">
        <f t="shared" si="15"/>
        <v>0</v>
      </c>
      <c r="BH51" s="34"/>
      <c r="BI51" s="34"/>
      <c r="BJ51" s="33">
        <f t="shared" si="16"/>
        <v>0</v>
      </c>
      <c r="BK51" s="34"/>
      <c r="BL51" s="34"/>
      <c r="BM51" s="33">
        <f t="shared" si="17"/>
        <v>0</v>
      </c>
      <c r="BN51" s="34"/>
      <c r="BO51" s="34"/>
      <c r="BP51" s="34"/>
      <c r="BQ51" s="34"/>
      <c r="BR51" s="34"/>
      <c r="BS51" s="34"/>
      <c r="BT51" s="34"/>
      <c r="BU51" s="33">
        <f t="shared" si="18"/>
        <v>0</v>
      </c>
      <c r="BV51" s="34"/>
      <c r="BW51" s="34"/>
      <c r="BX51" s="33">
        <f t="shared" si="19"/>
        <v>0</v>
      </c>
      <c r="BY51" s="34"/>
      <c r="BZ51" s="34"/>
      <c r="CA51" s="33">
        <f t="shared" si="20"/>
        <v>0</v>
      </c>
      <c r="CB51" s="34"/>
      <c r="CC51" s="34"/>
      <c r="CD51" s="7">
        <f t="shared" si="21"/>
        <v>1325</v>
      </c>
      <c r="CE51" s="8">
        <f t="shared" si="22"/>
        <v>0</v>
      </c>
      <c r="CF51" s="9">
        <f t="shared" si="23"/>
        <v>1325</v>
      </c>
      <c r="CG51" s="10"/>
      <c r="CI51" s="45"/>
    </row>
    <row r="52" spans="1:87" ht="47.25" x14ac:dyDescent="0.2">
      <c r="A52" s="6" t="s">
        <v>112</v>
      </c>
      <c r="B52" s="33">
        <f t="shared" si="0"/>
        <v>0</v>
      </c>
      <c r="C52" s="34"/>
      <c r="D52" s="34"/>
      <c r="E52" s="34"/>
      <c r="F52" s="34"/>
      <c r="G52" s="33">
        <f t="shared" si="1"/>
        <v>0</v>
      </c>
      <c r="H52" s="34"/>
      <c r="I52" s="34"/>
      <c r="J52" s="34"/>
      <c r="K52" s="34"/>
      <c r="L52" s="33">
        <f t="shared" si="2"/>
        <v>2097</v>
      </c>
      <c r="M52" s="34">
        <v>0</v>
      </c>
      <c r="N52" s="34">
        <v>0</v>
      </c>
      <c r="O52" s="34">
        <v>0</v>
      </c>
      <c r="P52" s="34">
        <v>2097</v>
      </c>
      <c r="Q52" s="33">
        <f t="shared" si="3"/>
        <v>0</v>
      </c>
      <c r="R52" s="34">
        <v>0</v>
      </c>
      <c r="S52" s="34">
        <v>0</v>
      </c>
      <c r="T52" s="33">
        <f t="shared" si="4"/>
        <v>0</v>
      </c>
      <c r="U52" s="34">
        <v>0</v>
      </c>
      <c r="V52" s="34">
        <v>0</v>
      </c>
      <c r="W52" s="33">
        <f t="shared" si="5"/>
        <v>0</v>
      </c>
      <c r="X52" s="34">
        <v>0</v>
      </c>
      <c r="Y52" s="34">
        <v>0</v>
      </c>
      <c r="Z52" s="33">
        <f t="shared" si="6"/>
        <v>165</v>
      </c>
      <c r="AA52" s="34">
        <v>100</v>
      </c>
      <c r="AB52" s="34">
        <v>65</v>
      </c>
      <c r="AC52" s="33">
        <f t="shared" si="7"/>
        <v>0</v>
      </c>
      <c r="AD52" s="34"/>
      <c r="AE52" s="34"/>
      <c r="AF52" s="34"/>
      <c r="AG52" s="33">
        <f t="shared" si="8"/>
        <v>0</v>
      </c>
      <c r="AH52" s="34"/>
      <c r="AI52" s="34"/>
      <c r="AJ52" s="33">
        <f t="shared" si="9"/>
        <v>0</v>
      </c>
      <c r="AK52" s="34"/>
      <c r="AL52" s="34"/>
      <c r="AM52" s="33">
        <f t="shared" si="10"/>
        <v>0</v>
      </c>
      <c r="AN52" s="34"/>
      <c r="AO52" s="34"/>
      <c r="AP52" s="33">
        <f t="shared" si="11"/>
        <v>0</v>
      </c>
      <c r="AQ52" s="34"/>
      <c r="AR52" s="34"/>
      <c r="AS52" s="33">
        <f t="shared" si="12"/>
        <v>0</v>
      </c>
      <c r="AT52" s="34"/>
      <c r="AU52" s="34"/>
      <c r="AV52" s="33">
        <f t="shared" si="13"/>
        <v>0</v>
      </c>
      <c r="AW52" s="33">
        <f t="shared" si="14"/>
        <v>0</v>
      </c>
      <c r="AX52" s="33">
        <f t="shared" si="14"/>
        <v>0</v>
      </c>
      <c r="AY52" s="35"/>
      <c r="AZ52" s="35"/>
      <c r="BA52" s="35"/>
      <c r="BB52" s="35"/>
      <c r="BC52" s="35"/>
      <c r="BD52" s="35"/>
      <c r="BE52" s="34"/>
      <c r="BF52" s="34"/>
      <c r="BG52" s="33">
        <f t="shared" si="15"/>
        <v>0</v>
      </c>
      <c r="BH52" s="34"/>
      <c r="BI52" s="34"/>
      <c r="BJ52" s="33">
        <f t="shared" si="16"/>
        <v>0</v>
      </c>
      <c r="BK52" s="34"/>
      <c r="BL52" s="34"/>
      <c r="BM52" s="33">
        <f t="shared" si="17"/>
        <v>105</v>
      </c>
      <c r="BN52" s="34">
        <v>45</v>
      </c>
      <c r="BO52" s="34">
        <v>0</v>
      </c>
      <c r="BP52" s="34">
        <v>60</v>
      </c>
      <c r="BQ52" s="34"/>
      <c r="BR52" s="34"/>
      <c r="BS52" s="34"/>
      <c r="BT52" s="34"/>
      <c r="BU52" s="33">
        <f t="shared" si="18"/>
        <v>0</v>
      </c>
      <c r="BV52" s="34"/>
      <c r="BW52" s="34"/>
      <c r="BX52" s="33">
        <f t="shared" si="19"/>
        <v>0</v>
      </c>
      <c r="BY52" s="34"/>
      <c r="BZ52" s="34"/>
      <c r="CA52" s="33">
        <f t="shared" si="20"/>
        <v>0</v>
      </c>
      <c r="CB52" s="34"/>
      <c r="CC52" s="34"/>
      <c r="CD52" s="7">
        <f t="shared" si="21"/>
        <v>2367</v>
      </c>
      <c r="CE52" s="8">
        <f t="shared" si="22"/>
        <v>2302</v>
      </c>
      <c r="CF52" s="9">
        <f t="shared" si="23"/>
        <v>65</v>
      </c>
      <c r="CG52" s="10"/>
      <c r="CI52" s="45"/>
    </row>
    <row r="53" spans="1:87" ht="31.5" x14ac:dyDescent="0.2">
      <c r="A53" s="6" t="s">
        <v>113</v>
      </c>
      <c r="B53" s="33">
        <f t="shared" si="0"/>
        <v>0</v>
      </c>
      <c r="C53" s="34"/>
      <c r="D53" s="34"/>
      <c r="E53" s="34"/>
      <c r="F53" s="34"/>
      <c r="G53" s="33">
        <f t="shared" si="1"/>
        <v>0</v>
      </c>
      <c r="H53" s="34"/>
      <c r="I53" s="34"/>
      <c r="J53" s="34"/>
      <c r="K53" s="34"/>
      <c r="L53" s="33">
        <f t="shared" si="2"/>
        <v>1000</v>
      </c>
      <c r="M53" s="34">
        <v>0</v>
      </c>
      <c r="N53" s="34">
        <v>0</v>
      </c>
      <c r="O53" s="34">
        <v>0</v>
      </c>
      <c r="P53" s="34">
        <v>1000</v>
      </c>
      <c r="Q53" s="33">
        <f t="shared" si="3"/>
        <v>0</v>
      </c>
      <c r="R53" s="34">
        <v>0</v>
      </c>
      <c r="S53" s="34">
        <v>0</v>
      </c>
      <c r="T53" s="33">
        <f t="shared" si="4"/>
        <v>0</v>
      </c>
      <c r="U53" s="34">
        <v>0</v>
      </c>
      <c r="V53" s="34">
        <v>0</v>
      </c>
      <c r="W53" s="33">
        <f t="shared" si="5"/>
        <v>0</v>
      </c>
      <c r="X53" s="34">
        <v>0</v>
      </c>
      <c r="Y53" s="34">
        <v>0</v>
      </c>
      <c r="Z53" s="33">
        <f t="shared" si="6"/>
        <v>300</v>
      </c>
      <c r="AA53" s="34">
        <v>300</v>
      </c>
      <c r="AB53" s="34">
        <v>0</v>
      </c>
      <c r="AC53" s="33">
        <f t="shared" si="7"/>
        <v>0</v>
      </c>
      <c r="AD53" s="34"/>
      <c r="AE53" s="34"/>
      <c r="AF53" s="34"/>
      <c r="AG53" s="33">
        <f t="shared" si="8"/>
        <v>0</v>
      </c>
      <c r="AH53" s="34"/>
      <c r="AI53" s="34"/>
      <c r="AJ53" s="33">
        <f t="shared" si="9"/>
        <v>0</v>
      </c>
      <c r="AK53" s="34"/>
      <c r="AL53" s="34"/>
      <c r="AM53" s="33">
        <f t="shared" si="10"/>
        <v>0</v>
      </c>
      <c r="AN53" s="34"/>
      <c r="AO53" s="34"/>
      <c r="AP53" s="33">
        <f t="shared" si="11"/>
        <v>0</v>
      </c>
      <c r="AQ53" s="34"/>
      <c r="AR53" s="34"/>
      <c r="AS53" s="33">
        <f t="shared" si="12"/>
        <v>0</v>
      </c>
      <c r="AT53" s="34"/>
      <c r="AU53" s="34"/>
      <c r="AV53" s="33">
        <f t="shared" si="13"/>
        <v>0</v>
      </c>
      <c r="AW53" s="33">
        <f t="shared" si="14"/>
        <v>0</v>
      </c>
      <c r="AX53" s="33">
        <f t="shared" si="14"/>
        <v>0</v>
      </c>
      <c r="AY53" s="35"/>
      <c r="AZ53" s="35"/>
      <c r="BA53" s="35"/>
      <c r="BB53" s="35"/>
      <c r="BC53" s="35"/>
      <c r="BD53" s="35"/>
      <c r="BE53" s="34"/>
      <c r="BF53" s="34"/>
      <c r="BG53" s="33">
        <f t="shared" si="15"/>
        <v>0</v>
      </c>
      <c r="BH53" s="34"/>
      <c r="BI53" s="34"/>
      <c r="BJ53" s="33">
        <f t="shared" si="16"/>
        <v>0</v>
      </c>
      <c r="BK53" s="34"/>
      <c r="BL53" s="34"/>
      <c r="BM53" s="33">
        <f t="shared" si="17"/>
        <v>0</v>
      </c>
      <c r="BN53" s="34"/>
      <c r="BO53" s="34"/>
      <c r="BP53" s="34"/>
      <c r="BQ53" s="34"/>
      <c r="BR53" s="34"/>
      <c r="BS53" s="34"/>
      <c r="BT53" s="34"/>
      <c r="BU53" s="33">
        <f t="shared" si="18"/>
        <v>0</v>
      </c>
      <c r="BV53" s="34"/>
      <c r="BW53" s="34"/>
      <c r="BX53" s="33">
        <f t="shared" si="19"/>
        <v>0</v>
      </c>
      <c r="BY53" s="34"/>
      <c r="BZ53" s="34"/>
      <c r="CA53" s="33">
        <f t="shared" si="20"/>
        <v>0</v>
      </c>
      <c r="CB53" s="34"/>
      <c r="CC53" s="34"/>
      <c r="CD53" s="7">
        <f t="shared" si="21"/>
        <v>1300</v>
      </c>
      <c r="CE53" s="8">
        <f t="shared" si="22"/>
        <v>1300</v>
      </c>
      <c r="CF53" s="9">
        <f t="shared" si="23"/>
        <v>0</v>
      </c>
      <c r="CG53" s="10"/>
      <c r="CI53" s="45"/>
    </row>
    <row r="54" spans="1:87" ht="31.5" x14ac:dyDescent="0.2">
      <c r="A54" s="6" t="s">
        <v>114</v>
      </c>
      <c r="B54" s="33">
        <f t="shared" si="0"/>
        <v>0</v>
      </c>
      <c r="C54" s="34"/>
      <c r="D54" s="34"/>
      <c r="E54" s="34"/>
      <c r="F54" s="34"/>
      <c r="G54" s="33">
        <f t="shared" si="1"/>
        <v>0</v>
      </c>
      <c r="H54" s="34"/>
      <c r="I54" s="34"/>
      <c r="J54" s="34"/>
      <c r="K54" s="34"/>
      <c r="L54" s="33">
        <f t="shared" si="2"/>
        <v>400</v>
      </c>
      <c r="M54" s="34">
        <v>0</v>
      </c>
      <c r="N54" s="34">
        <v>0</v>
      </c>
      <c r="O54" s="34">
        <v>0</v>
      </c>
      <c r="P54" s="34">
        <v>400</v>
      </c>
      <c r="Q54" s="33">
        <f t="shared" si="3"/>
        <v>0</v>
      </c>
      <c r="R54" s="34"/>
      <c r="S54" s="34"/>
      <c r="T54" s="33">
        <f t="shared" si="4"/>
        <v>0</v>
      </c>
      <c r="U54" s="34"/>
      <c r="V54" s="34"/>
      <c r="W54" s="33">
        <f t="shared" si="5"/>
        <v>0</v>
      </c>
      <c r="X54" s="34"/>
      <c r="Y54" s="34"/>
      <c r="Z54" s="33">
        <f t="shared" si="6"/>
        <v>0</v>
      </c>
      <c r="AA54" s="34"/>
      <c r="AB54" s="34"/>
      <c r="AC54" s="33">
        <f t="shared" si="7"/>
        <v>0</v>
      </c>
      <c r="AD54" s="34"/>
      <c r="AE54" s="34"/>
      <c r="AF54" s="34"/>
      <c r="AG54" s="33">
        <f t="shared" si="8"/>
        <v>0</v>
      </c>
      <c r="AH54" s="34"/>
      <c r="AI54" s="34"/>
      <c r="AJ54" s="33">
        <f t="shared" si="9"/>
        <v>0</v>
      </c>
      <c r="AK54" s="34"/>
      <c r="AL54" s="34"/>
      <c r="AM54" s="33">
        <f t="shared" si="10"/>
        <v>0</v>
      </c>
      <c r="AN54" s="34"/>
      <c r="AO54" s="34"/>
      <c r="AP54" s="33">
        <f t="shared" si="11"/>
        <v>536</v>
      </c>
      <c r="AQ54" s="34">
        <v>536</v>
      </c>
      <c r="AR54" s="34"/>
      <c r="AS54" s="33">
        <f t="shared" si="12"/>
        <v>0</v>
      </c>
      <c r="AT54" s="34"/>
      <c r="AU54" s="34"/>
      <c r="AV54" s="33">
        <f t="shared" si="13"/>
        <v>0</v>
      </c>
      <c r="AW54" s="33">
        <f t="shared" si="14"/>
        <v>0</v>
      </c>
      <c r="AX54" s="33">
        <f t="shared" si="14"/>
        <v>0</v>
      </c>
      <c r="AY54" s="35"/>
      <c r="AZ54" s="35"/>
      <c r="BA54" s="35"/>
      <c r="BB54" s="35"/>
      <c r="BC54" s="35"/>
      <c r="BD54" s="35"/>
      <c r="BE54" s="34"/>
      <c r="BF54" s="34"/>
      <c r="BG54" s="33">
        <f t="shared" si="15"/>
        <v>0</v>
      </c>
      <c r="BH54" s="34"/>
      <c r="BI54" s="34"/>
      <c r="BJ54" s="33">
        <f t="shared" si="16"/>
        <v>0</v>
      </c>
      <c r="BK54" s="34"/>
      <c r="BL54" s="34"/>
      <c r="BM54" s="33">
        <f t="shared" si="17"/>
        <v>310</v>
      </c>
      <c r="BN54" s="34">
        <v>90</v>
      </c>
      <c r="BO54" s="34">
        <v>0</v>
      </c>
      <c r="BP54" s="34">
        <v>220</v>
      </c>
      <c r="BQ54" s="34"/>
      <c r="BR54" s="34"/>
      <c r="BS54" s="34"/>
      <c r="BT54" s="34"/>
      <c r="BU54" s="33">
        <f t="shared" si="18"/>
        <v>0</v>
      </c>
      <c r="BV54" s="34"/>
      <c r="BW54" s="34"/>
      <c r="BX54" s="33">
        <f t="shared" si="19"/>
        <v>0</v>
      </c>
      <c r="BY54" s="34"/>
      <c r="BZ54" s="34"/>
      <c r="CA54" s="33">
        <f t="shared" si="20"/>
        <v>0</v>
      </c>
      <c r="CB54" s="34"/>
      <c r="CC54" s="34"/>
      <c r="CD54" s="7">
        <f t="shared" si="21"/>
        <v>1246</v>
      </c>
      <c r="CE54" s="8">
        <f t="shared" si="22"/>
        <v>1246</v>
      </c>
      <c r="CF54" s="9">
        <f t="shared" si="23"/>
        <v>0</v>
      </c>
      <c r="CG54" s="10"/>
      <c r="CI54" s="45"/>
    </row>
    <row r="55" spans="1:87" ht="47.25" x14ac:dyDescent="0.2">
      <c r="A55" s="6" t="s">
        <v>115</v>
      </c>
      <c r="B55" s="33">
        <f t="shared" si="0"/>
        <v>0</v>
      </c>
      <c r="C55" s="34"/>
      <c r="D55" s="34"/>
      <c r="E55" s="34"/>
      <c r="F55" s="34"/>
      <c r="G55" s="33">
        <f t="shared" si="1"/>
        <v>0</v>
      </c>
      <c r="H55" s="34"/>
      <c r="I55" s="34"/>
      <c r="J55" s="34"/>
      <c r="K55" s="34"/>
      <c r="L55" s="33">
        <f t="shared" si="2"/>
        <v>260</v>
      </c>
      <c r="M55" s="34">
        <v>0</v>
      </c>
      <c r="N55" s="34">
        <v>0</v>
      </c>
      <c r="O55" s="34">
        <v>0</v>
      </c>
      <c r="P55" s="34">
        <v>260</v>
      </c>
      <c r="Q55" s="33">
        <f t="shared" si="3"/>
        <v>0</v>
      </c>
      <c r="R55" s="34"/>
      <c r="S55" s="34"/>
      <c r="T55" s="33">
        <f t="shared" si="4"/>
        <v>0</v>
      </c>
      <c r="U55" s="34"/>
      <c r="V55" s="34"/>
      <c r="W55" s="33">
        <f t="shared" si="5"/>
        <v>0</v>
      </c>
      <c r="X55" s="34"/>
      <c r="Y55" s="34"/>
      <c r="Z55" s="33">
        <f t="shared" si="6"/>
        <v>328</v>
      </c>
      <c r="AA55" s="34">
        <v>328</v>
      </c>
      <c r="AB55" s="34">
        <v>0</v>
      </c>
      <c r="AC55" s="33">
        <f t="shared" si="7"/>
        <v>0</v>
      </c>
      <c r="AD55" s="34">
        <v>0</v>
      </c>
      <c r="AE55" s="34"/>
      <c r="AF55" s="34">
        <v>0</v>
      </c>
      <c r="AG55" s="33">
        <f t="shared" si="8"/>
        <v>0</v>
      </c>
      <c r="AH55" s="34">
        <v>0</v>
      </c>
      <c r="AI55" s="34">
        <v>0</v>
      </c>
      <c r="AJ55" s="33">
        <f t="shared" si="9"/>
        <v>0</v>
      </c>
      <c r="AK55" s="34">
        <v>0</v>
      </c>
      <c r="AL55" s="34">
        <v>0</v>
      </c>
      <c r="AM55" s="33">
        <f t="shared" si="10"/>
        <v>0</v>
      </c>
      <c r="AN55" s="34">
        <v>0</v>
      </c>
      <c r="AO55" s="34">
        <v>0</v>
      </c>
      <c r="AP55" s="33">
        <f t="shared" si="11"/>
        <v>388</v>
      </c>
      <c r="AQ55" s="34">
        <v>388</v>
      </c>
      <c r="AR55" s="34"/>
      <c r="AS55" s="33">
        <f t="shared" si="12"/>
        <v>0</v>
      </c>
      <c r="AT55" s="34"/>
      <c r="AU55" s="34"/>
      <c r="AV55" s="33">
        <f t="shared" si="13"/>
        <v>0</v>
      </c>
      <c r="AW55" s="33">
        <f t="shared" si="14"/>
        <v>0</v>
      </c>
      <c r="AX55" s="33">
        <f t="shared" si="14"/>
        <v>0</v>
      </c>
      <c r="AY55" s="35"/>
      <c r="AZ55" s="35"/>
      <c r="BA55" s="35"/>
      <c r="BB55" s="35"/>
      <c r="BC55" s="35"/>
      <c r="BD55" s="35"/>
      <c r="BE55" s="34"/>
      <c r="BF55" s="34"/>
      <c r="BG55" s="33">
        <f t="shared" si="15"/>
        <v>0</v>
      </c>
      <c r="BH55" s="34"/>
      <c r="BI55" s="34"/>
      <c r="BJ55" s="33">
        <f t="shared" si="16"/>
        <v>0</v>
      </c>
      <c r="BK55" s="34"/>
      <c r="BL55" s="34"/>
      <c r="BM55" s="33">
        <f t="shared" si="17"/>
        <v>0</v>
      </c>
      <c r="BN55" s="34"/>
      <c r="BO55" s="34"/>
      <c r="BP55" s="34"/>
      <c r="BQ55" s="34"/>
      <c r="BR55" s="34"/>
      <c r="BS55" s="34"/>
      <c r="BT55" s="34"/>
      <c r="BU55" s="33">
        <f t="shared" si="18"/>
        <v>0</v>
      </c>
      <c r="BV55" s="34"/>
      <c r="BW55" s="34"/>
      <c r="BX55" s="33">
        <f t="shared" si="19"/>
        <v>0</v>
      </c>
      <c r="BY55" s="34"/>
      <c r="BZ55" s="34"/>
      <c r="CA55" s="33">
        <f t="shared" si="20"/>
        <v>0</v>
      </c>
      <c r="CB55" s="34"/>
      <c r="CC55" s="34"/>
      <c r="CD55" s="7">
        <f t="shared" si="21"/>
        <v>976</v>
      </c>
      <c r="CE55" s="8">
        <f t="shared" si="22"/>
        <v>976</v>
      </c>
      <c r="CF55" s="9">
        <f t="shared" si="23"/>
        <v>0</v>
      </c>
      <c r="CG55" s="10"/>
      <c r="CI55" s="45"/>
    </row>
    <row r="56" spans="1:87" ht="43.5" customHeight="1" x14ac:dyDescent="0.2">
      <c r="A56" s="6" t="s">
        <v>156</v>
      </c>
      <c r="B56" s="33">
        <f t="shared" si="0"/>
        <v>0</v>
      </c>
      <c r="C56" s="34">
        <v>0</v>
      </c>
      <c r="D56" s="34">
        <v>0</v>
      </c>
      <c r="E56" s="34">
        <v>0</v>
      </c>
      <c r="F56" s="34">
        <v>0</v>
      </c>
      <c r="G56" s="33">
        <f t="shared" si="1"/>
        <v>0</v>
      </c>
      <c r="H56" s="34">
        <v>0</v>
      </c>
      <c r="I56" s="34">
        <v>0</v>
      </c>
      <c r="J56" s="34">
        <v>0</v>
      </c>
      <c r="K56" s="34">
        <v>0</v>
      </c>
      <c r="L56" s="33">
        <f t="shared" si="2"/>
        <v>308</v>
      </c>
      <c r="M56" s="34">
        <v>0</v>
      </c>
      <c r="N56" s="34">
        <v>0</v>
      </c>
      <c r="O56" s="34">
        <v>0</v>
      </c>
      <c r="P56" s="34">
        <v>308</v>
      </c>
      <c r="Q56" s="33">
        <f t="shared" si="3"/>
        <v>0</v>
      </c>
      <c r="R56" s="34">
        <v>0</v>
      </c>
      <c r="S56" s="34">
        <v>0</v>
      </c>
      <c r="T56" s="33">
        <f t="shared" si="4"/>
        <v>120</v>
      </c>
      <c r="U56" s="34">
        <v>120</v>
      </c>
      <c r="V56" s="34">
        <v>0</v>
      </c>
      <c r="W56" s="33">
        <f t="shared" si="5"/>
        <v>0</v>
      </c>
      <c r="X56" s="34">
        <v>0</v>
      </c>
      <c r="Y56" s="34">
        <v>0</v>
      </c>
      <c r="Z56" s="33">
        <f t="shared" si="6"/>
        <v>170</v>
      </c>
      <c r="AA56" s="34">
        <v>170</v>
      </c>
      <c r="AB56" s="34">
        <v>0</v>
      </c>
      <c r="AC56" s="33">
        <f t="shared" si="7"/>
        <v>0</v>
      </c>
      <c r="AD56" s="34">
        <v>0</v>
      </c>
      <c r="AE56" s="34"/>
      <c r="AF56" s="34">
        <v>0</v>
      </c>
      <c r="AG56" s="33">
        <f t="shared" si="8"/>
        <v>0</v>
      </c>
      <c r="AH56" s="34">
        <v>0</v>
      </c>
      <c r="AI56" s="34">
        <v>0</v>
      </c>
      <c r="AJ56" s="33">
        <f t="shared" si="9"/>
        <v>0</v>
      </c>
      <c r="AK56" s="34">
        <v>0</v>
      </c>
      <c r="AL56" s="34">
        <v>0</v>
      </c>
      <c r="AM56" s="33">
        <f t="shared" si="10"/>
        <v>0</v>
      </c>
      <c r="AN56" s="34">
        <v>0</v>
      </c>
      <c r="AO56" s="34">
        <v>0</v>
      </c>
      <c r="AP56" s="33">
        <f t="shared" si="11"/>
        <v>0</v>
      </c>
      <c r="AQ56" s="34">
        <v>0</v>
      </c>
      <c r="AR56" s="34">
        <v>0</v>
      </c>
      <c r="AS56" s="33">
        <f t="shared" si="12"/>
        <v>0</v>
      </c>
      <c r="AT56" s="34">
        <v>0</v>
      </c>
      <c r="AU56" s="34">
        <v>0</v>
      </c>
      <c r="AV56" s="33">
        <f t="shared" si="13"/>
        <v>585</v>
      </c>
      <c r="AW56" s="33">
        <f t="shared" si="14"/>
        <v>585</v>
      </c>
      <c r="AX56" s="33">
        <f t="shared" si="14"/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0</v>
      </c>
      <c r="BE56" s="34">
        <v>585</v>
      </c>
      <c r="BF56" s="34">
        <v>0</v>
      </c>
      <c r="BG56" s="33">
        <f t="shared" si="15"/>
        <v>0</v>
      </c>
      <c r="BH56" s="34">
        <v>0</v>
      </c>
      <c r="BI56" s="34">
        <v>0</v>
      </c>
      <c r="BJ56" s="33">
        <f t="shared" si="16"/>
        <v>0</v>
      </c>
      <c r="BK56" s="34">
        <v>0</v>
      </c>
      <c r="BL56" s="34">
        <v>0</v>
      </c>
      <c r="BM56" s="33">
        <f t="shared" si="17"/>
        <v>762</v>
      </c>
      <c r="BN56" s="34">
        <v>240</v>
      </c>
      <c r="BO56" s="34">
        <v>0</v>
      </c>
      <c r="BP56" s="34">
        <v>522</v>
      </c>
      <c r="BQ56" s="34">
        <v>0</v>
      </c>
      <c r="BR56" s="34">
        <v>0</v>
      </c>
      <c r="BS56" s="34">
        <v>0</v>
      </c>
      <c r="BT56" s="34">
        <v>0</v>
      </c>
      <c r="BU56" s="33">
        <f t="shared" si="18"/>
        <v>0</v>
      </c>
      <c r="BV56" s="34">
        <v>0</v>
      </c>
      <c r="BW56" s="34">
        <v>0</v>
      </c>
      <c r="BX56" s="33">
        <f t="shared" si="19"/>
        <v>0</v>
      </c>
      <c r="BY56" s="34">
        <v>0</v>
      </c>
      <c r="BZ56" s="34">
        <v>0</v>
      </c>
      <c r="CA56" s="33">
        <f t="shared" si="20"/>
        <v>0</v>
      </c>
      <c r="CB56" s="34">
        <v>0</v>
      </c>
      <c r="CC56" s="34">
        <v>0</v>
      </c>
      <c r="CD56" s="7">
        <f t="shared" si="21"/>
        <v>1945</v>
      </c>
      <c r="CE56" s="8">
        <f t="shared" si="22"/>
        <v>1945</v>
      </c>
      <c r="CF56" s="9">
        <f t="shared" si="23"/>
        <v>0</v>
      </c>
      <c r="CG56" s="10"/>
      <c r="CI56" s="45"/>
    </row>
    <row r="57" spans="1:87" ht="47.25" x14ac:dyDescent="0.2">
      <c r="A57" s="6" t="s">
        <v>116</v>
      </c>
      <c r="B57" s="33">
        <f t="shared" si="0"/>
        <v>0</v>
      </c>
      <c r="C57" s="34"/>
      <c r="D57" s="34"/>
      <c r="E57" s="34"/>
      <c r="F57" s="34"/>
      <c r="G57" s="33">
        <f t="shared" si="1"/>
        <v>0</v>
      </c>
      <c r="H57" s="34"/>
      <c r="I57" s="34"/>
      <c r="J57" s="34"/>
      <c r="K57" s="34"/>
      <c r="L57" s="33">
        <f t="shared" si="2"/>
        <v>730</v>
      </c>
      <c r="M57" s="34">
        <v>0</v>
      </c>
      <c r="N57" s="34">
        <v>0</v>
      </c>
      <c r="O57" s="34">
        <v>0</v>
      </c>
      <c r="P57" s="34">
        <f>820-90</f>
        <v>730</v>
      </c>
      <c r="Q57" s="33">
        <f t="shared" si="3"/>
        <v>0</v>
      </c>
      <c r="R57" s="34">
        <v>0</v>
      </c>
      <c r="S57" s="34">
        <v>0</v>
      </c>
      <c r="T57" s="33">
        <f t="shared" si="4"/>
        <v>0</v>
      </c>
      <c r="U57" s="34">
        <v>0</v>
      </c>
      <c r="V57" s="34">
        <v>0</v>
      </c>
      <c r="W57" s="33">
        <f t="shared" si="5"/>
        <v>0</v>
      </c>
      <c r="X57" s="34">
        <v>0</v>
      </c>
      <c r="Y57" s="34">
        <v>0</v>
      </c>
      <c r="Z57" s="33">
        <f t="shared" si="6"/>
        <v>274</v>
      </c>
      <c r="AA57" s="34">
        <v>274</v>
      </c>
      <c r="AB57" s="34"/>
      <c r="AC57" s="33">
        <f t="shared" si="7"/>
        <v>0</v>
      </c>
      <c r="AD57" s="34"/>
      <c r="AE57" s="34"/>
      <c r="AF57" s="34"/>
      <c r="AG57" s="33">
        <f t="shared" si="8"/>
        <v>0</v>
      </c>
      <c r="AH57" s="34"/>
      <c r="AI57" s="34"/>
      <c r="AJ57" s="33">
        <f t="shared" si="9"/>
        <v>0</v>
      </c>
      <c r="AK57" s="34"/>
      <c r="AL57" s="34"/>
      <c r="AM57" s="33">
        <f t="shared" si="10"/>
        <v>0</v>
      </c>
      <c r="AN57" s="34"/>
      <c r="AO57" s="34"/>
      <c r="AP57" s="33">
        <f t="shared" si="11"/>
        <v>0</v>
      </c>
      <c r="AQ57" s="34"/>
      <c r="AR57" s="34"/>
      <c r="AS57" s="33">
        <f t="shared" si="12"/>
        <v>0</v>
      </c>
      <c r="AT57" s="34"/>
      <c r="AU57" s="34"/>
      <c r="AV57" s="33">
        <f t="shared" si="13"/>
        <v>0</v>
      </c>
      <c r="AW57" s="33">
        <f t="shared" si="14"/>
        <v>0</v>
      </c>
      <c r="AX57" s="33">
        <f t="shared" si="14"/>
        <v>0</v>
      </c>
      <c r="AY57" s="35"/>
      <c r="AZ57" s="35"/>
      <c r="BA57" s="35"/>
      <c r="BB57" s="35"/>
      <c r="BC57" s="35"/>
      <c r="BD57" s="35"/>
      <c r="BE57" s="34"/>
      <c r="BF57" s="34"/>
      <c r="BG57" s="33">
        <f t="shared" si="15"/>
        <v>0</v>
      </c>
      <c r="BH57" s="34"/>
      <c r="BI57" s="34"/>
      <c r="BJ57" s="33">
        <f t="shared" si="16"/>
        <v>0</v>
      </c>
      <c r="BK57" s="34"/>
      <c r="BL57" s="34"/>
      <c r="BM57" s="33">
        <f t="shared" si="17"/>
        <v>395</v>
      </c>
      <c r="BN57" s="34">
        <v>0</v>
      </c>
      <c r="BO57" s="34">
        <v>0</v>
      </c>
      <c r="BP57" s="34">
        <v>395</v>
      </c>
      <c r="BQ57" s="34"/>
      <c r="BR57" s="34"/>
      <c r="BS57" s="34"/>
      <c r="BT57" s="34"/>
      <c r="BU57" s="33">
        <f t="shared" si="18"/>
        <v>0</v>
      </c>
      <c r="BV57" s="34"/>
      <c r="BW57" s="34"/>
      <c r="BX57" s="33">
        <f t="shared" si="19"/>
        <v>0</v>
      </c>
      <c r="BY57" s="34"/>
      <c r="BZ57" s="34"/>
      <c r="CA57" s="33">
        <f t="shared" si="20"/>
        <v>0</v>
      </c>
      <c r="CB57" s="34"/>
      <c r="CC57" s="34"/>
      <c r="CD57" s="7">
        <f t="shared" si="21"/>
        <v>1399</v>
      </c>
      <c r="CE57" s="8">
        <f t="shared" si="22"/>
        <v>1399</v>
      </c>
      <c r="CF57" s="9">
        <f t="shared" si="23"/>
        <v>0</v>
      </c>
      <c r="CG57" s="10"/>
      <c r="CI57" s="45"/>
    </row>
    <row r="58" spans="1:87" ht="31.5" x14ac:dyDescent="0.2">
      <c r="A58" s="6" t="s">
        <v>117</v>
      </c>
      <c r="B58" s="33">
        <f t="shared" si="0"/>
        <v>0</v>
      </c>
      <c r="C58" s="34"/>
      <c r="D58" s="34"/>
      <c r="E58" s="34"/>
      <c r="F58" s="34"/>
      <c r="G58" s="33">
        <f t="shared" si="1"/>
        <v>0</v>
      </c>
      <c r="H58" s="34"/>
      <c r="I58" s="34"/>
      <c r="J58" s="34"/>
      <c r="K58" s="34"/>
      <c r="L58" s="33">
        <f t="shared" si="2"/>
        <v>1079</v>
      </c>
      <c r="M58" s="34">
        <f>452+53</f>
        <v>505</v>
      </c>
      <c r="N58" s="34">
        <v>0</v>
      </c>
      <c r="O58" s="34">
        <v>0</v>
      </c>
      <c r="P58" s="34">
        <v>574</v>
      </c>
      <c r="Q58" s="33">
        <f t="shared" si="3"/>
        <v>0</v>
      </c>
      <c r="R58" s="34"/>
      <c r="S58" s="34"/>
      <c r="T58" s="33">
        <f t="shared" si="4"/>
        <v>0</v>
      </c>
      <c r="U58" s="34"/>
      <c r="V58" s="34"/>
      <c r="W58" s="33">
        <f t="shared" si="5"/>
        <v>0</v>
      </c>
      <c r="X58" s="34"/>
      <c r="Y58" s="34"/>
      <c r="Z58" s="33">
        <f t="shared" si="6"/>
        <v>1000</v>
      </c>
      <c r="AA58" s="34">
        <v>1000</v>
      </c>
      <c r="AB58" s="34">
        <v>0</v>
      </c>
      <c r="AC58" s="33">
        <f t="shared" si="7"/>
        <v>0</v>
      </c>
      <c r="AD58" s="34">
        <v>0</v>
      </c>
      <c r="AE58" s="34"/>
      <c r="AF58" s="34">
        <v>0</v>
      </c>
      <c r="AG58" s="33">
        <f t="shared" si="8"/>
        <v>122</v>
      </c>
      <c r="AH58" s="34">
        <v>122</v>
      </c>
      <c r="AI58" s="34">
        <v>0</v>
      </c>
      <c r="AJ58" s="33">
        <f t="shared" si="9"/>
        <v>0</v>
      </c>
      <c r="AK58" s="34">
        <v>0</v>
      </c>
      <c r="AL58" s="34">
        <v>0</v>
      </c>
      <c r="AM58" s="33">
        <f t="shared" si="10"/>
        <v>0</v>
      </c>
      <c r="AN58" s="34">
        <v>0</v>
      </c>
      <c r="AO58" s="34">
        <v>0</v>
      </c>
      <c r="AP58" s="33">
        <f t="shared" si="11"/>
        <v>447</v>
      </c>
      <c r="AQ58" s="34">
        <f>410+37</f>
        <v>447</v>
      </c>
      <c r="AR58" s="34"/>
      <c r="AS58" s="33">
        <f t="shared" si="12"/>
        <v>0</v>
      </c>
      <c r="AT58" s="34"/>
      <c r="AU58" s="34"/>
      <c r="AV58" s="33">
        <f t="shared" si="13"/>
        <v>0</v>
      </c>
      <c r="AW58" s="33">
        <f t="shared" si="14"/>
        <v>0</v>
      </c>
      <c r="AX58" s="33">
        <f t="shared" si="14"/>
        <v>0</v>
      </c>
      <c r="AY58" s="35"/>
      <c r="AZ58" s="35"/>
      <c r="BA58" s="35"/>
      <c r="BB58" s="35"/>
      <c r="BC58" s="35"/>
      <c r="BD58" s="35"/>
      <c r="BE58" s="34"/>
      <c r="BF58" s="34"/>
      <c r="BG58" s="33">
        <f t="shared" si="15"/>
        <v>39</v>
      </c>
      <c r="BH58" s="34">
        <v>39</v>
      </c>
      <c r="BI58" s="34">
        <v>0</v>
      </c>
      <c r="BJ58" s="33">
        <f t="shared" si="16"/>
        <v>0</v>
      </c>
      <c r="BK58" s="34">
        <v>0</v>
      </c>
      <c r="BL58" s="34">
        <v>0</v>
      </c>
      <c r="BM58" s="33">
        <f t="shared" si="17"/>
        <v>726</v>
      </c>
      <c r="BN58" s="34">
        <v>426</v>
      </c>
      <c r="BO58" s="34">
        <v>0</v>
      </c>
      <c r="BP58" s="34">
        <v>300</v>
      </c>
      <c r="BQ58" s="34">
        <v>0</v>
      </c>
      <c r="BR58" s="34">
        <v>0</v>
      </c>
      <c r="BS58" s="34">
        <v>0</v>
      </c>
      <c r="BT58" s="34">
        <v>0</v>
      </c>
      <c r="BU58" s="33">
        <f t="shared" si="18"/>
        <v>290</v>
      </c>
      <c r="BV58" s="34">
        <v>290</v>
      </c>
      <c r="BW58" s="34"/>
      <c r="BX58" s="33">
        <f t="shared" si="19"/>
        <v>0</v>
      </c>
      <c r="BY58" s="34"/>
      <c r="BZ58" s="34"/>
      <c r="CA58" s="33">
        <f t="shared" si="20"/>
        <v>0</v>
      </c>
      <c r="CB58" s="34"/>
      <c r="CC58" s="34"/>
      <c r="CD58" s="7">
        <f t="shared" si="21"/>
        <v>3703</v>
      </c>
      <c r="CE58" s="8">
        <f t="shared" si="22"/>
        <v>3703</v>
      </c>
      <c r="CF58" s="9">
        <f t="shared" si="23"/>
        <v>0</v>
      </c>
      <c r="CG58" s="10"/>
      <c r="CI58" s="45"/>
    </row>
    <row r="59" spans="1:87" ht="47.25" x14ac:dyDescent="0.2">
      <c r="A59" s="6" t="s">
        <v>118</v>
      </c>
      <c r="B59" s="33">
        <f t="shared" si="0"/>
        <v>0</v>
      </c>
      <c r="C59" s="37"/>
      <c r="D59" s="37"/>
      <c r="E59" s="37"/>
      <c r="F59" s="37"/>
      <c r="G59" s="33">
        <f t="shared" si="1"/>
        <v>0</v>
      </c>
      <c r="H59" s="37"/>
      <c r="I59" s="37"/>
      <c r="J59" s="37"/>
      <c r="K59" s="37"/>
      <c r="L59" s="33">
        <f t="shared" si="2"/>
        <v>0</v>
      </c>
      <c r="M59" s="37"/>
      <c r="N59" s="37"/>
      <c r="O59" s="37"/>
      <c r="P59" s="37"/>
      <c r="Q59" s="33">
        <f t="shared" si="3"/>
        <v>0</v>
      </c>
      <c r="R59" s="37"/>
      <c r="S59" s="37"/>
      <c r="T59" s="33">
        <f t="shared" si="4"/>
        <v>0</v>
      </c>
      <c r="U59" s="37"/>
      <c r="V59" s="37"/>
      <c r="W59" s="33">
        <f t="shared" si="5"/>
        <v>0</v>
      </c>
      <c r="X59" s="37"/>
      <c r="Y59" s="37"/>
      <c r="Z59" s="33">
        <f t="shared" si="6"/>
        <v>0</v>
      </c>
      <c r="AA59" s="37"/>
      <c r="AB59" s="37"/>
      <c r="AC59" s="33">
        <f t="shared" si="7"/>
        <v>0</v>
      </c>
      <c r="AD59" s="37"/>
      <c r="AE59" s="37"/>
      <c r="AF59" s="37"/>
      <c r="AG59" s="33">
        <f t="shared" si="8"/>
        <v>0</v>
      </c>
      <c r="AH59" s="37"/>
      <c r="AI59" s="37"/>
      <c r="AJ59" s="33">
        <f t="shared" si="9"/>
        <v>0</v>
      </c>
      <c r="AK59" s="37"/>
      <c r="AL59" s="37"/>
      <c r="AM59" s="33">
        <f t="shared" si="10"/>
        <v>0</v>
      </c>
      <c r="AN59" s="37"/>
      <c r="AO59" s="37"/>
      <c r="AP59" s="33">
        <f t="shared" si="11"/>
        <v>0</v>
      </c>
      <c r="AQ59" s="37"/>
      <c r="AR59" s="37"/>
      <c r="AS59" s="33">
        <f t="shared" si="12"/>
        <v>0</v>
      </c>
      <c r="AT59" s="37"/>
      <c r="AU59" s="37"/>
      <c r="AV59" s="33">
        <f t="shared" si="13"/>
        <v>0</v>
      </c>
      <c r="AW59" s="33">
        <f t="shared" si="14"/>
        <v>0</v>
      </c>
      <c r="AX59" s="33">
        <f t="shared" si="14"/>
        <v>0</v>
      </c>
      <c r="AY59" s="38"/>
      <c r="AZ59" s="38"/>
      <c r="BA59" s="38"/>
      <c r="BB59" s="38"/>
      <c r="BC59" s="38"/>
      <c r="BD59" s="38"/>
      <c r="BE59" s="37"/>
      <c r="BF59" s="37"/>
      <c r="BG59" s="33">
        <f t="shared" si="15"/>
        <v>0</v>
      </c>
      <c r="BH59" s="37"/>
      <c r="BI59" s="37"/>
      <c r="BJ59" s="33">
        <f t="shared" si="16"/>
        <v>0</v>
      </c>
      <c r="BK59" s="37"/>
      <c r="BL59" s="37"/>
      <c r="BM59" s="33">
        <f t="shared" si="17"/>
        <v>0</v>
      </c>
      <c r="BN59" s="37"/>
      <c r="BO59" s="37"/>
      <c r="BP59" s="37"/>
      <c r="BQ59" s="37"/>
      <c r="BR59" s="37"/>
      <c r="BS59" s="37"/>
      <c r="BT59" s="37"/>
      <c r="BU59" s="33">
        <f t="shared" si="18"/>
        <v>266</v>
      </c>
      <c r="BV59" s="37">
        <v>266</v>
      </c>
      <c r="BW59" s="37">
        <v>0</v>
      </c>
      <c r="BX59" s="33">
        <f t="shared" si="19"/>
        <v>4448</v>
      </c>
      <c r="BY59" s="37">
        <v>4402</v>
      </c>
      <c r="BZ59" s="34">
        <v>46</v>
      </c>
      <c r="CA59" s="33">
        <f t="shared" si="20"/>
        <v>0</v>
      </c>
      <c r="CB59" s="37"/>
      <c r="CC59" s="37"/>
      <c r="CD59" s="7">
        <f t="shared" si="21"/>
        <v>4714</v>
      </c>
      <c r="CE59" s="8">
        <f t="shared" si="22"/>
        <v>4668</v>
      </c>
      <c r="CF59" s="9">
        <f t="shared" si="23"/>
        <v>46</v>
      </c>
      <c r="CG59" s="10"/>
      <c r="CI59" s="45"/>
    </row>
    <row r="60" spans="1:87" ht="31.5" x14ac:dyDescent="0.2">
      <c r="A60" s="6" t="s">
        <v>119</v>
      </c>
      <c r="B60" s="33">
        <f t="shared" si="0"/>
        <v>85</v>
      </c>
      <c r="C60" s="34">
        <v>81</v>
      </c>
      <c r="D60" s="34">
        <v>4</v>
      </c>
      <c r="E60" s="34">
        <v>0</v>
      </c>
      <c r="F60" s="34">
        <v>0</v>
      </c>
      <c r="G60" s="33">
        <f t="shared" si="1"/>
        <v>60</v>
      </c>
      <c r="H60" s="34">
        <v>0</v>
      </c>
      <c r="I60" s="34">
        <v>0</v>
      </c>
      <c r="J60" s="34">
        <v>60</v>
      </c>
      <c r="K60" s="34">
        <v>0</v>
      </c>
      <c r="L60" s="33">
        <f t="shared" si="2"/>
        <v>354</v>
      </c>
      <c r="M60" s="34">
        <v>0</v>
      </c>
      <c r="N60" s="34">
        <v>0</v>
      </c>
      <c r="O60" s="34">
        <v>267</v>
      </c>
      <c r="P60" s="34">
        <v>87</v>
      </c>
      <c r="Q60" s="33">
        <f t="shared" si="3"/>
        <v>0</v>
      </c>
      <c r="R60" s="34"/>
      <c r="S60" s="34"/>
      <c r="T60" s="33">
        <f t="shared" si="4"/>
        <v>0</v>
      </c>
      <c r="U60" s="34"/>
      <c r="V60" s="34"/>
      <c r="W60" s="33">
        <f t="shared" si="5"/>
        <v>0</v>
      </c>
      <c r="X60" s="34"/>
      <c r="Y60" s="34"/>
      <c r="Z60" s="33">
        <f t="shared" si="6"/>
        <v>0</v>
      </c>
      <c r="AA60" s="34"/>
      <c r="AB60" s="34"/>
      <c r="AC60" s="33">
        <f t="shared" si="7"/>
        <v>0</v>
      </c>
      <c r="AD60" s="34"/>
      <c r="AE60" s="34"/>
      <c r="AF60" s="34"/>
      <c r="AG60" s="33">
        <f t="shared" si="8"/>
        <v>0</v>
      </c>
      <c r="AH60" s="34"/>
      <c r="AI60" s="34"/>
      <c r="AJ60" s="33">
        <f t="shared" si="9"/>
        <v>0</v>
      </c>
      <c r="AK60" s="34"/>
      <c r="AL60" s="34"/>
      <c r="AM60" s="33">
        <f t="shared" si="10"/>
        <v>0</v>
      </c>
      <c r="AN60" s="34"/>
      <c r="AO60" s="34"/>
      <c r="AP60" s="33">
        <f t="shared" si="11"/>
        <v>0</v>
      </c>
      <c r="AQ60" s="34"/>
      <c r="AR60" s="34"/>
      <c r="AS60" s="33">
        <f t="shared" si="12"/>
        <v>0</v>
      </c>
      <c r="AT60" s="34"/>
      <c r="AU60" s="34"/>
      <c r="AV60" s="33">
        <f t="shared" si="13"/>
        <v>0</v>
      </c>
      <c r="AW60" s="33">
        <f t="shared" si="14"/>
        <v>0</v>
      </c>
      <c r="AX60" s="33">
        <f t="shared" si="14"/>
        <v>0</v>
      </c>
      <c r="AY60" s="35"/>
      <c r="AZ60" s="35"/>
      <c r="BA60" s="35"/>
      <c r="BB60" s="35"/>
      <c r="BC60" s="35"/>
      <c r="BD60" s="35"/>
      <c r="BE60" s="34"/>
      <c r="BF60" s="34"/>
      <c r="BG60" s="33">
        <f t="shared" si="15"/>
        <v>469</v>
      </c>
      <c r="BH60" s="34">
        <v>463</v>
      </c>
      <c r="BI60" s="34">
        <v>6</v>
      </c>
      <c r="BJ60" s="33">
        <f t="shared" si="16"/>
        <v>0</v>
      </c>
      <c r="BK60" s="34">
        <v>0</v>
      </c>
      <c r="BL60" s="34">
        <v>0</v>
      </c>
      <c r="BM60" s="33">
        <f t="shared" si="17"/>
        <v>1260</v>
      </c>
      <c r="BN60" s="34">
        <v>420</v>
      </c>
      <c r="BO60" s="34">
        <v>0</v>
      </c>
      <c r="BP60" s="34">
        <v>840</v>
      </c>
      <c r="BQ60" s="34">
        <v>0</v>
      </c>
      <c r="BR60" s="34"/>
      <c r="BS60" s="34"/>
      <c r="BT60" s="34"/>
      <c r="BU60" s="33">
        <f t="shared" si="18"/>
        <v>0</v>
      </c>
      <c r="BV60" s="34"/>
      <c r="BW60" s="34"/>
      <c r="BX60" s="33">
        <f t="shared" si="19"/>
        <v>0</v>
      </c>
      <c r="BY60" s="34"/>
      <c r="BZ60" s="34"/>
      <c r="CA60" s="33">
        <f t="shared" si="20"/>
        <v>0</v>
      </c>
      <c r="CB60" s="34"/>
      <c r="CC60" s="34"/>
      <c r="CD60" s="7">
        <f t="shared" si="21"/>
        <v>2228</v>
      </c>
      <c r="CE60" s="8">
        <f t="shared" si="22"/>
        <v>2158</v>
      </c>
      <c r="CF60" s="9">
        <f t="shared" si="23"/>
        <v>70</v>
      </c>
      <c r="CG60" s="10"/>
      <c r="CI60" s="45"/>
    </row>
    <row r="61" spans="1:87" ht="32.25" thickBot="1" x14ac:dyDescent="0.25">
      <c r="A61" s="6" t="s">
        <v>120</v>
      </c>
      <c r="B61" s="33">
        <f t="shared" si="0"/>
        <v>0</v>
      </c>
      <c r="C61" s="34"/>
      <c r="D61" s="34"/>
      <c r="E61" s="34"/>
      <c r="F61" s="34"/>
      <c r="G61" s="33">
        <f t="shared" si="1"/>
        <v>0</v>
      </c>
      <c r="H61" s="34"/>
      <c r="I61" s="34"/>
      <c r="J61" s="34"/>
      <c r="K61" s="34"/>
      <c r="L61" s="33">
        <f t="shared" si="2"/>
        <v>672</v>
      </c>
      <c r="M61" s="34">
        <v>0</v>
      </c>
      <c r="N61" s="34">
        <v>0</v>
      </c>
      <c r="O61" s="34">
        <v>0</v>
      </c>
      <c r="P61" s="34">
        <v>672</v>
      </c>
      <c r="Q61" s="33">
        <f t="shared" si="3"/>
        <v>0</v>
      </c>
      <c r="R61" s="34">
        <v>0</v>
      </c>
      <c r="S61" s="34">
        <v>0</v>
      </c>
      <c r="T61" s="33">
        <f t="shared" si="4"/>
        <v>65</v>
      </c>
      <c r="U61" s="34">
        <v>65</v>
      </c>
      <c r="V61" s="34">
        <v>0</v>
      </c>
      <c r="W61" s="33">
        <f t="shared" si="5"/>
        <v>0</v>
      </c>
      <c r="X61" s="34">
        <v>0</v>
      </c>
      <c r="Y61" s="34">
        <v>0</v>
      </c>
      <c r="Z61" s="33">
        <f t="shared" si="6"/>
        <v>378</v>
      </c>
      <c r="AA61" s="39">
        <v>378</v>
      </c>
      <c r="AB61" s="34">
        <v>0</v>
      </c>
      <c r="AC61" s="33">
        <f t="shared" si="7"/>
        <v>0</v>
      </c>
      <c r="AD61" s="34">
        <v>0</v>
      </c>
      <c r="AE61" s="34"/>
      <c r="AF61" s="34">
        <v>0</v>
      </c>
      <c r="AG61" s="33">
        <f t="shared" si="8"/>
        <v>120</v>
      </c>
      <c r="AH61" s="34">
        <v>120</v>
      </c>
      <c r="AI61" s="34">
        <v>0</v>
      </c>
      <c r="AJ61" s="33">
        <f t="shared" si="9"/>
        <v>0</v>
      </c>
      <c r="AK61" s="34">
        <v>0</v>
      </c>
      <c r="AL61" s="34">
        <v>0</v>
      </c>
      <c r="AM61" s="33">
        <f t="shared" si="10"/>
        <v>0</v>
      </c>
      <c r="AN61" s="34">
        <v>0</v>
      </c>
      <c r="AO61" s="34">
        <v>0</v>
      </c>
      <c r="AP61" s="33">
        <f t="shared" si="11"/>
        <v>170</v>
      </c>
      <c r="AQ61" s="34">
        <v>170</v>
      </c>
      <c r="AR61" s="34">
        <v>0</v>
      </c>
      <c r="AS61" s="33">
        <f t="shared" si="12"/>
        <v>0</v>
      </c>
      <c r="AT61" s="34">
        <v>0</v>
      </c>
      <c r="AU61" s="34">
        <v>0</v>
      </c>
      <c r="AV61" s="33">
        <f t="shared" si="13"/>
        <v>0</v>
      </c>
      <c r="AW61" s="33">
        <f t="shared" si="14"/>
        <v>0</v>
      </c>
      <c r="AX61" s="33">
        <f t="shared" si="14"/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4">
        <v>0</v>
      </c>
      <c r="BF61" s="34">
        <v>0</v>
      </c>
      <c r="BG61" s="33">
        <f t="shared" si="15"/>
        <v>0</v>
      </c>
      <c r="BH61" s="34">
        <v>0</v>
      </c>
      <c r="BI61" s="34">
        <v>0</v>
      </c>
      <c r="BJ61" s="33">
        <f t="shared" si="16"/>
        <v>0</v>
      </c>
      <c r="BK61" s="34"/>
      <c r="BL61" s="34">
        <v>0</v>
      </c>
      <c r="BM61" s="33">
        <f t="shared" si="17"/>
        <v>528</v>
      </c>
      <c r="BN61" s="34">
        <v>343</v>
      </c>
      <c r="BO61" s="34">
        <v>0</v>
      </c>
      <c r="BP61" s="34">
        <v>185</v>
      </c>
      <c r="BQ61" s="34">
        <v>0</v>
      </c>
      <c r="BR61" s="34">
        <v>0</v>
      </c>
      <c r="BS61" s="34">
        <v>0</v>
      </c>
      <c r="BT61" s="34">
        <v>0</v>
      </c>
      <c r="BU61" s="33">
        <f t="shared" si="18"/>
        <v>0</v>
      </c>
      <c r="BV61" s="34">
        <v>0</v>
      </c>
      <c r="BW61" s="34">
        <v>0</v>
      </c>
      <c r="BX61" s="33">
        <f t="shared" si="19"/>
        <v>0</v>
      </c>
      <c r="BY61" s="34">
        <v>0</v>
      </c>
      <c r="BZ61" s="34">
        <v>0</v>
      </c>
      <c r="CA61" s="33">
        <f t="shared" si="20"/>
        <v>0</v>
      </c>
      <c r="CB61" s="34">
        <v>0</v>
      </c>
      <c r="CC61" s="34">
        <v>0</v>
      </c>
      <c r="CD61" s="7">
        <f t="shared" si="21"/>
        <v>1933</v>
      </c>
      <c r="CE61" s="8">
        <f t="shared" si="22"/>
        <v>1933</v>
      </c>
      <c r="CF61" s="9">
        <f t="shared" si="23"/>
        <v>0</v>
      </c>
      <c r="CG61" s="10"/>
      <c r="CI61" s="45"/>
    </row>
    <row r="62" spans="1:87" ht="32.25" thickTop="1" x14ac:dyDescent="0.2">
      <c r="A62" s="6" t="s">
        <v>121</v>
      </c>
      <c r="B62" s="33">
        <f t="shared" si="0"/>
        <v>0</v>
      </c>
      <c r="C62" s="34"/>
      <c r="D62" s="34"/>
      <c r="E62" s="34"/>
      <c r="F62" s="34"/>
      <c r="G62" s="33">
        <f t="shared" si="1"/>
        <v>0</v>
      </c>
      <c r="H62" s="34"/>
      <c r="I62" s="34"/>
      <c r="J62" s="34"/>
      <c r="K62" s="34"/>
      <c r="L62" s="33">
        <f t="shared" si="2"/>
        <v>260</v>
      </c>
      <c r="M62" s="34">
        <v>0</v>
      </c>
      <c r="N62" s="34">
        <v>0</v>
      </c>
      <c r="O62" s="34">
        <v>0</v>
      </c>
      <c r="P62" s="34">
        <v>260</v>
      </c>
      <c r="Q62" s="33">
        <f t="shared" si="3"/>
        <v>0</v>
      </c>
      <c r="R62" s="34">
        <v>0</v>
      </c>
      <c r="S62" s="34">
        <v>0</v>
      </c>
      <c r="T62" s="33">
        <f t="shared" si="4"/>
        <v>150</v>
      </c>
      <c r="U62" s="34">
        <v>150</v>
      </c>
      <c r="V62" s="34">
        <v>0</v>
      </c>
      <c r="W62" s="33">
        <f t="shared" si="5"/>
        <v>0</v>
      </c>
      <c r="X62" s="34"/>
      <c r="Y62" s="34"/>
      <c r="Z62" s="33">
        <f t="shared" si="6"/>
        <v>532</v>
      </c>
      <c r="AA62" s="34">
        <f>400+132</f>
        <v>532</v>
      </c>
      <c r="AB62" s="34">
        <v>0</v>
      </c>
      <c r="AC62" s="33">
        <f t="shared" si="7"/>
        <v>0</v>
      </c>
      <c r="AD62" s="34">
        <v>0</v>
      </c>
      <c r="AE62" s="34"/>
      <c r="AF62" s="34">
        <v>0</v>
      </c>
      <c r="AG62" s="33">
        <f t="shared" si="8"/>
        <v>350</v>
      </c>
      <c r="AH62" s="34">
        <f>260+90</f>
        <v>350</v>
      </c>
      <c r="AI62" s="34">
        <v>0</v>
      </c>
      <c r="AJ62" s="33">
        <f t="shared" si="9"/>
        <v>0</v>
      </c>
      <c r="AK62" s="34">
        <v>0</v>
      </c>
      <c r="AL62" s="34">
        <v>0</v>
      </c>
      <c r="AM62" s="33">
        <f t="shared" si="10"/>
        <v>0</v>
      </c>
      <c r="AN62" s="34">
        <v>0</v>
      </c>
      <c r="AO62" s="34">
        <v>0</v>
      </c>
      <c r="AP62" s="33">
        <f t="shared" si="11"/>
        <v>179</v>
      </c>
      <c r="AQ62" s="34">
        <v>179</v>
      </c>
      <c r="AR62" s="34"/>
      <c r="AS62" s="33">
        <f t="shared" si="12"/>
        <v>0</v>
      </c>
      <c r="AT62" s="34"/>
      <c r="AU62" s="34"/>
      <c r="AV62" s="33">
        <f t="shared" si="13"/>
        <v>0</v>
      </c>
      <c r="AW62" s="33">
        <f t="shared" si="14"/>
        <v>0</v>
      </c>
      <c r="AX62" s="33">
        <f t="shared" si="14"/>
        <v>0</v>
      </c>
      <c r="AY62" s="35"/>
      <c r="AZ62" s="35"/>
      <c r="BA62" s="35"/>
      <c r="BB62" s="35"/>
      <c r="BC62" s="35"/>
      <c r="BD62" s="35"/>
      <c r="BE62" s="34"/>
      <c r="BF62" s="34"/>
      <c r="BG62" s="33">
        <f t="shared" si="15"/>
        <v>31</v>
      </c>
      <c r="BH62" s="34">
        <v>31</v>
      </c>
      <c r="BI62" s="34"/>
      <c r="BJ62" s="33">
        <f t="shared" si="16"/>
        <v>0</v>
      </c>
      <c r="BK62" s="34"/>
      <c r="BL62" s="34"/>
      <c r="BM62" s="33">
        <f t="shared" si="17"/>
        <v>519</v>
      </c>
      <c r="BN62" s="34">
        <f>540-121</f>
        <v>419</v>
      </c>
      <c r="BO62" s="34">
        <v>0</v>
      </c>
      <c r="BP62" s="34">
        <f>232-132</f>
        <v>100</v>
      </c>
      <c r="BQ62" s="34">
        <v>0</v>
      </c>
      <c r="BR62" s="34">
        <v>0</v>
      </c>
      <c r="BS62" s="34">
        <v>0</v>
      </c>
      <c r="BT62" s="34">
        <v>0</v>
      </c>
      <c r="BU62" s="33">
        <f t="shared" si="18"/>
        <v>262</v>
      </c>
      <c r="BV62" s="34">
        <v>262</v>
      </c>
      <c r="BW62" s="34"/>
      <c r="BX62" s="33">
        <f t="shared" si="19"/>
        <v>0</v>
      </c>
      <c r="BY62" s="34"/>
      <c r="BZ62" s="34"/>
      <c r="CA62" s="33">
        <f t="shared" si="20"/>
        <v>0</v>
      </c>
      <c r="CB62" s="34"/>
      <c r="CC62" s="34"/>
      <c r="CD62" s="7">
        <f t="shared" si="21"/>
        <v>2283</v>
      </c>
      <c r="CE62" s="8">
        <f t="shared" si="22"/>
        <v>2283</v>
      </c>
      <c r="CF62" s="9">
        <f t="shared" si="23"/>
        <v>0</v>
      </c>
      <c r="CG62" s="10"/>
      <c r="CI62" s="45"/>
    </row>
    <row r="63" spans="1:87" ht="31.5" x14ac:dyDescent="0.2">
      <c r="A63" s="11" t="s">
        <v>122</v>
      </c>
      <c r="B63" s="33">
        <f t="shared" si="0"/>
        <v>0</v>
      </c>
      <c r="C63" s="34"/>
      <c r="D63" s="34"/>
      <c r="E63" s="34"/>
      <c r="F63" s="34"/>
      <c r="G63" s="33">
        <f t="shared" si="1"/>
        <v>0</v>
      </c>
      <c r="H63" s="34"/>
      <c r="I63" s="34"/>
      <c r="J63" s="34"/>
      <c r="K63" s="34"/>
      <c r="L63" s="33">
        <f t="shared" si="2"/>
        <v>0</v>
      </c>
      <c r="M63" s="34"/>
      <c r="N63" s="34"/>
      <c r="O63" s="34"/>
      <c r="P63" s="34"/>
      <c r="Q63" s="33">
        <f t="shared" si="3"/>
        <v>0</v>
      </c>
      <c r="R63" s="34"/>
      <c r="S63" s="34"/>
      <c r="T63" s="33">
        <f t="shared" si="4"/>
        <v>0</v>
      </c>
      <c r="U63" s="34"/>
      <c r="V63" s="34"/>
      <c r="W63" s="33">
        <f t="shared" si="5"/>
        <v>0</v>
      </c>
      <c r="X63" s="34"/>
      <c r="Y63" s="34"/>
      <c r="Z63" s="33">
        <f t="shared" si="6"/>
        <v>283</v>
      </c>
      <c r="AA63" s="34"/>
      <c r="AB63" s="34">
        <v>283</v>
      </c>
      <c r="AC63" s="33">
        <f t="shared" si="7"/>
        <v>0</v>
      </c>
      <c r="AD63" s="34"/>
      <c r="AE63" s="34"/>
      <c r="AF63" s="34"/>
      <c r="AG63" s="33">
        <f t="shared" si="8"/>
        <v>0</v>
      </c>
      <c r="AH63" s="34"/>
      <c r="AI63" s="34"/>
      <c r="AJ63" s="33">
        <f t="shared" si="9"/>
        <v>0</v>
      </c>
      <c r="AK63" s="34"/>
      <c r="AL63" s="34"/>
      <c r="AM63" s="33">
        <f t="shared" si="10"/>
        <v>0</v>
      </c>
      <c r="AN63" s="34"/>
      <c r="AO63" s="34"/>
      <c r="AP63" s="33">
        <f t="shared" si="11"/>
        <v>0</v>
      </c>
      <c r="AQ63" s="34"/>
      <c r="AR63" s="34"/>
      <c r="AS63" s="33">
        <f t="shared" si="12"/>
        <v>0</v>
      </c>
      <c r="AT63" s="34"/>
      <c r="AU63" s="34"/>
      <c r="AV63" s="33">
        <f t="shared" si="13"/>
        <v>0</v>
      </c>
      <c r="AW63" s="33">
        <f t="shared" si="14"/>
        <v>0</v>
      </c>
      <c r="AX63" s="33">
        <f t="shared" si="14"/>
        <v>0</v>
      </c>
      <c r="AY63" s="35"/>
      <c r="AZ63" s="35"/>
      <c r="BA63" s="35"/>
      <c r="BB63" s="35"/>
      <c r="BC63" s="35"/>
      <c r="BD63" s="35"/>
      <c r="BE63" s="34"/>
      <c r="BF63" s="34"/>
      <c r="BG63" s="33">
        <f t="shared" si="15"/>
        <v>0</v>
      </c>
      <c r="BH63" s="34"/>
      <c r="BI63" s="34"/>
      <c r="BJ63" s="33">
        <f t="shared" si="16"/>
        <v>0</v>
      </c>
      <c r="BK63" s="34"/>
      <c r="BL63" s="34"/>
      <c r="BM63" s="33">
        <f t="shared" si="17"/>
        <v>0</v>
      </c>
      <c r="BN63" s="34"/>
      <c r="BO63" s="34"/>
      <c r="BP63" s="34"/>
      <c r="BQ63" s="34"/>
      <c r="BR63" s="34"/>
      <c r="BS63" s="34"/>
      <c r="BT63" s="34"/>
      <c r="BU63" s="33">
        <f t="shared" si="18"/>
        <v>0</v>
      </c>
      <c r="BV63" s="34"/>
      <c r="BW63" s="34"/>
      <c r="BX63" s="33">
        <f t="shared" si="19"/>
        <v>0</v>
      </c>
      <c r="BY63" s="34"/>
      <c r="BZ63" s="34"/>
      <c r="CA63" s="33">
        <f t="shared" si="20"/>
        <v>0</v>
      </c>
      <c r="CB63" s="34"/>
      <c r="CC63" s="34"/>
      <c r="CD63" s="7">
        <f t="shared" si="21"/>
        <v>283</v>
      </c>
      <c r="CE63" s="8">
        <f t="shared" si="22"/>
        <v>0</v>
      </c>
      <c r="CF63" s="9">
        <f t="shared" si="23"/>
        <v>283</v>
      </c>
      <c r="CG63" s="10"/>
      <c r="CI63" s="45"/>
    </row>
    <row r="64" spans="1:87" ht="47.25" x14ac:dyDescent="0.2">
      <c r="A64" s="11" t="s">
        <v>123</v>
      </c>
      <c r="B64" s="33">
        <f t="shared" si="0"/>
        <v>0</v>
      </c>
      <c r="C64" s="34"/>
      <c r="D64" s="34"/>
      <c r="E64" s="34"/>
      <c r="F64" s="34"/>
      <c r="G64" s="33">
        <f t="shared" si="1"/>
        <v>218</v>
      </c>
      <c r="H64" s="34">
        <v>0</v>
      </c>
      <c r="I64" s="34">
        <v>0</v>
      </c>
      <c r="J64" s="34">
        <v>0</v>
      </c>
      <c r="K64" s="34">
        <v>218</v>
      </c>
      <c r="L64" s="33">
        <f t="shared" si="2"/>
        <v>0</v>
      </c>
      <c r="M64" s="34"/>
      <c r="N64" s="34"/>
      <c r="O64" s="34"/>
      <c r="P64" s="34"/>
      <c r="Q64" s="33">
        <f t="shared" si="3"/>
        <v>0</v>
      </c>
      <c r="R64" s="34"/>
      <c r="S64" s="34"/>
      <c r="T64" s="33">
        <f t="shared" si="4"/>
        <v>0</v>
      </c>
      <c r="U64" s="34"/>
      <c r="V64" s="34"/>
      <c r="W64" s="33">
        <f t="shared" si="5"/>
        <v>0</v>
      </c>
      <c r="X64" s="34"/>
      <c r="Y64" s="34"/>
      <c r="Z64" s="33">
        <f t="shared" si="6"/>
        <v>157</v>
      </c>
      <c r="AA64" s="34">
        <v>0</v>
      </c>
      <c r="AB64" s="34">
        <v>157</v>
      </c>
      <c r="AC64" s="33">
        <f t="shared" si="7"/>
        <v>0</v>
      </c>
      <c r="AD64" s="34">
        <v>0</v>
      </c>
      <c r="AE64" s="34"/>
      <c r="AF64" s="34">
        <v>0</v>
      </c>
      <c r="AG64" s="33">
        <f t="shared" si="8"/>
        <v>113</v>
      </c>
      <c r="AH64" s="34">
        <v>0</v>
      </c>
      <c r="AI64" s="34">
        <v>113</v>
      </c>
      <c r="AJ64" s="33">
        <f t="shared" si="9"/>
        <v>0</v>
      </c>
      <c r="AK64" s="34"/>
      <c r="AL64" s="34"/>
      <c r="AM64" s="33">
        <f t="shared" si="10"/>
        <v>0</v>
      </c>
      <c r="AN64" s="34"/>
      <c r="AO64" s="34"/>
      <c r="AP64" s="33">
        <f t="shared" si="11"/>
        <v>0</v>
      </c>
      <c r="AQ64" s="34"/>
      <c r="AR64" s="34"/>
      <c r="AS64" s="33">
        <f t="shared" si="12"/>
        <v>0</v>
      </c>
      <c r="AT64" s="34"/>
      <c r="AU64" s="34"/>
      <c r="AV64" s="33">
        <f t="shared" si="13"/>
        <v>0</v>
      </c>
      <c r="AW64" s="33">
        <f t="shared" si="14"/>
        <v>0</v>
      </c>
      <c r="AX64" s="33">
        <f t="shared" si="14"/>
        <v>0</v>
      </c>
      <c r="AY64" s="35"/>
      <c r="AZ64" s="35"/>
      <c r="BA64" s="35"/>
      <c r="BB64" s="35"/>
      <c r="BC64" s="35"/>
      <c r="BD64" s="35"/>
      <c r="BE64" s="34"/>
      <c r="BF64" s="34"/>
      <c r="BG64" s="33">
        <f t="shared" si="15"/>
        <v>0</v>
      </c>
      <c r="BH64" s="34"/>
      <c r="BI64" s="34"/>
      <c r="BJ64" s="33">
        <f t="shared" si="16"/>
        <v>0</v>
      </c>
      <c r="BK64" s="34"/>
      <c r="BL64" s="34"/>
      <c r="BM64" s="33">
        <f t="shared" si="17"/>
        <v>0</v>
      </c>
      <c r="BN64" s="34"/>
      <c r="BO64" s="34"/>
      <c r="BP64" s="34"/>
      <c r="BQ64" s="34"/>
      <c r="BR64" s="34"/>
      <c r="BS64" s="34"/>
      <c r="BT64" s="34"/>
      <c r="BU64" s="33">
        <f t="shared" si="18"/>
        <v>0</v>
      </c>
      <c r="BV64" s="34"/>
      <c r="BW64" s="34"/>
      <c r="BX64" s="33">
        <f t="shared" si="19"/>
        <v>0</v>
      </c>
      <c r="BY64" s="34"/>
      <c r="BZ64" s="34"/>
      <c r="CA64" s="33">
        <f t="shared" si="20"/>
        <v>0</v>
      </c>
      <c r="CB64" s="34"/>
      <c r="CC64" s="34"/>
      <c r="CD64" s="7">
        <f t="shared" si="21"/>
        <v>488</v>
      </c>
      <c r="CE64" s="8">
        <f t="shared" si="22"/>
        <v>0</v>
      </c>
      <c r="CF64" s="9">
        <f t="shared" si="23"/>
        <v>488</v>
      </c>
      <c r="CG64" s="10"/>
      <c r="CI64" s="45"/>
    </row>
    <row r="65" spans="1:87" ht="31.5" x14ac:dyDescent="0.2">
      <c r="A65" s="6" t="s">
        <v>124</v>
      </c>
      <c r="B65" s="33">
        <f t="shared" si="0"/>
        <v>0</v>
      </c>
      <c r="C65" s="34"/>
      <c r="D65" s="34"/>
      <c r="E65" s="34"/>
      <c r="F65" s="34"/>
      <c r="G65" s="33">
        <f t="shared" si="1"/>
        <v>30</v>
      </c>
      <c r="H65" s="34">
        <v>0</v>
      </c>
      <c r="I65" s="34">
        <v>0</v>
      </c>
      <c r="J65" s="34">
        <v>0</v>
      </c>
      <c r="K65" s="34">
        <v>30</v>
      </c>
      <c r="L65" s="33">
        <f t="shared" si="2"/>
        <v>1464</v>
      </c>
      <c r="M65" s="34">
        <v>0</v>
      </c>
      <c r="N65" s="34">
        <v>0</v>
      </c>
      <c r="O65" s="34">
        <v>0</v>
      </c>
      <c r="P65" s="34">
        <v>1464</v>
      </c>
      <c r="Q65" s="33">
        <f t="shared" si="3"/>
        <v>0</v>
      </c>
      <c r="R65" s="34">
        <v>0</v>
      </c>
      <c r="S65" s="34">
        <v>0</v>
      </c>
      <c r="T65" s="33">
        <f t="shared" si="4"/>
        <v>0</v>
      </c>
      <c r="U65" s="34">
        <v>0</v>
      </c>
      <c r="V65" s="34">
        <v>0</v>
      </c>
      <c r="W65" s="33">
        <f t="shared" si="5"/>
        <v>0</v>
      </c>
      <c r="X65" s="34">
        <v>0</v>
      </c>
      <c r="Y65" s="34">
        <v>0</v>
      </c>
      <c r="Z65" s="33">
        <f t="shared" si="6"/>
        <v>1270</v>
      </c>
      <c r="AA65" s="34">
        <v>850</v>
      </c>
      <c r="AB65" s="34">
        <v>420</v>
      </c>
      <c r="AC65" s="33">
        <f t="shared" si="7"/>
        <v>0</v>
      </c>
      <c r="AD65" s="34">
        <v>0</v>
      </c>
      <c r="AE65" s="34"/>
      <c r="AF65" s="34">
        <v>0</v>
      </c>
      <c r="AG65" s="33">
        <f t="shared" si="8"/>
        <v>0</v>
      </c>
      <c r="AH65" s="34">
        <v>0</v>
      </c>
      <c r="AI65" s="34">
        <v>0</v>
      </c>
      <c r="AJ65" s="33">
        <f t="shared" si="9"/>
        <v>0</v>
      </c>
      <c r="AK65" s="34">
        <v>0</v>
      </c>
      <c r="AL65" s="34">
        <v>0</v>
      </c>
      <c r="AM65" s="33">
        <f t="shared" si="10"/>
        <v>0</v>
      </c>
      <c r="AN65" s="34">
        <v>0</v>
      </c>
      <c r="AO65" s="34">
        <v>0</v>
      </c>
      <c r="AP65" s="33">
        <f t="shared" si="11"/>
        <v>277</v>
      </c>
      <c r="AQ65" s="34">
        <v>277</v>
      </c>
      <c r="AR65" s="34"/>
      <c r="AS65" s="33">
        <f t="shared" si="12"/>
        <v>0</v>
      </c>
      <c r="AT65" s="34"/>
      <c r="AU65" s="34"/>
      <c r="AV65" s="33">
        <f t="shared" si="13"/>
        <v>0</v>
      </c>
      <c r="AW65" s="33">
        <f t="shared" si="14"/>
        <v>0</v>
      </c>
      <c r="AX65" s="33">
        <f t="shared" si="14"/>
        <v>0</v>
      </c>
      <c r="AY65" s="35"/>
      <c r="AZ65" s="35"/>
      <c r="BA65" s="35"/>
      <c r="BB65" s="35"/>
      <c r="BC65" s="35"/>
      <c r="BD65" s="35"/>
      <c r="BE65" s="34"/>
      <c r="BF65" s="34"/>
      <c r="BG65" s="33">
        <f t="shared" si="15"/>
        <v>0</v>
      </c>
      <c r="BH65" s="34"/>
      <c r="BI65" s="34"/>
      <c r="BJ65" s="33">
        <f t="shared" si="16"/>
        <v>0</v>
      </c>
      <c r="BK65" s="34"/>
      <c r="BL65" s="34"/>
      <c r="BM65" s="33">
        <f t="shared" si="17"/>
        <v>522</v>
      </c>
      <c r="BN65" s="34">
        <v>62</v>
      </c>
      <c r="BO65" s="34">
        <v>0</v>
      </c>
      <c r="BP65" s="34">
        <v>460</v>
      </c>
      <c r="BQ65" s="34"/>
      <c r="BR65" s="34"/>
      <c r="BS65" s="34"/>
      <c r="BT65" s="34"/>
      <c r="BU65" s="33">
        <f t="shared" si="18"/>
        <v>0</v>
      </c>
      <c r="BV65" s="34"/>
      <c r="BW65" s="34"/>
      <c r="BX65" s="33">
        <f t="shared" si="19"/>
        <v>0</v>
      </c>
      <c r="BY65" s="34"/>
      <c r="BZ65" s="34"/>
      <c r="CA65" s="33">
        <f t="shared" si="20"/>
        <v>0</v>
      </c>
      <c r="CB65" s="34"/>
      <c r="CC65" s="34"/>
      <c r="CD65" s="7">
        <f t="shared" si="21"/>
        <v>3563</v>
      </c>
      <c r="CE65" s="8">
        <f t="shared" si="22"/>
        <v>3113</v>
      </c>
      <c r="CF65" s="9">
        <f t="shared" si="23"/>
        <v>450</v>
      </c>
      <c r="CG65" s="10"/>
      <c r="CI65" s="45"/>
    </row>
    <row r="66" spans="1:87" ht="31.5" x14ac:dyDescent="0.2">
      <c r="A66" s="6" t="s">
        <v>125</v>
      </c>
      <c r="B66" s="33">
        <f t="shared" si="0"/>
        <v>0</v>
      </c>
      <c r="C66" s="34">
        <v>0</v>
      </c>
      <c r="D66" s="34">
        <v>0</v>
      </c>
      <c r="E66" s="34">
        <v>0</v>
      </c>
      <c r="F66" s="34">
        <v>0</v>
      </c>
      <c r="G66" s="33">
        <f t="shared" si="1"/>
        <v>0</v>
      </c>
      <c r="H66" s="34">
        <v>0</v>
      </c>
      <c r="I66" s="34">
        <v>0</v>
      </c>
      <c r="J66" s="34">
        <v>0</v>
      </c>
      <c r="K66" s="34">
        <v>0</v>
      </c>
      <c r="L66" s="33">
        <f t="shared" si="2"/>
        <v>1286</v>
      </c>
      <c r="M66" s="34">
        <v>0</v>
      </c>
      <c r="N66" s="34">
        <v>0</v>
      </c>
      <c r="O66" s="34">
        <v>0</v>
      </c>
      <c r="P66" s="34">
        <v>1286</v>
      </c>
      <c r="Q66" s="33">
        <f t="shared" si="3"/>
        <v>0</v>
      </c>
      <c r="R66" s="34">
        <v>0</v>
      </c>
      <c r="S66" s="34">
        <v>0</v>
      </c>
      <c r="T66" s="33">
        <f t="shared" si="4"/>
        <v>320</v>
      </c>
      <c r="U66" s="34">
        <v>320</v>
      </c>
      <c r="V66" s="34">
        <v>0</v>
      </c>
      <c r="W66" s="33">
        <f t="shared" si="5"/>
        <v>0</v>
      </c>
      <c r="X66" s="34">
        <v>0</v>
      </c>
      <c r="Y66" s="34">
        <v>0</v>
      </c>
      <c r="Z66" s="33">
        <f t="shared" si="6"/>
        <v>870</v>
      </c>
      <c r="AA66" s="34">
        <v>870</v>
      </c>
      <c r="AB66" s="34">
        <v>0</v>
      </c>
      <c r="AC66" s="33">
        <f t="shared" si="7"/>
        <v>0</v>
      </c>
      <c r="AD66" s="34">
        <v>0</v>
      </c>
      <c r="AE66" s="34"/>
      <c r="AF66" s="34">
        <v>0</v>
      </c>
      <c r="AG66" s="33">
        <f t="shared" si="8"/>
        <v>0</v>
      </c>
      <c r="AH66" s="34">
        <v>0</v>
      </c>
      <c r="AI66" s="34">
        <v>0</v>
      </c>
      <c r="AJ66" s="33">
        <f t="shared" si="9"/>
        <v>0</v>
      </c>
      <c r="AK66" s="34">
        <v>0</v>
      </c>
      <c r="AL66" s="34">
        <v>0</v>
      </c>
      <c r="AM66" s="33">
        <f t="shared" si="10"/>
        <v>0</v>
      </c>
      <c r="AN66" s="34">
        <v>0</v>
      </c>
      <c r="AO66" s="34">
        <v>0</v>
      </c>
      <c r="AP66" s="33">
        <f t="shared" si="11"/>
        <v>370</v>
      </c>
      <c r="AQ66" s="34">
        <v>370</v>
      </c>
      <c r="AR66" s="34">
        <v>0</v>
      </c>
      <c r="AS66" s="33">
        <f t="shared" si="12"/>
        <v>0</v>
      </c>
      <c r="AT66" s="34">
        <v>0</v>
      </c>
      <c r="AU66" s="34">
        <v>0</v>
      </c>
      <c r="AV66" s="33">
        <f t="shared" si="13"/>
        <v>500</v>
      </c>
      <c r="AW66" s="33">
        <f t="shared" si="14"/>
        <v>500</v>
      </c>
      <c r="AX66" s="33">
        <f t="shared" si="14"/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4">
        <v>500</v>
      </c>
      <c r="BF66" s="34">
        <v>0</v>
      </c>
      <c r="BG66" s="33">
        <f t="shared" si="15"/>
        <v>0</v>
      </c>
      <c r="BH66" s="34">
        <v>0</v>
      </c>
      <c r="BI66" s="34">
        <v>0</v>
      </c>
      <c r="BJ66" s="33">
        <f t="shared" si="16"/>
        <v>0</v>
      </c>
      <c r="BK66" s="34">
        <v>0</v>
      </c>
      <c r="BL66" s="34">
        <v>0</v>
      </c>
      <c r="BM66" s="33">
        <f t="shared" si="17"/>
        <v>700</v>
      </c>
      <c r="BN66" s="34">
        <v>0</v>
      </c>
      <c r="BO66" s="34">
        <v>0</v>
      </c>
      <c r="BP66" s="34">
        <v>700</v>
      </c>
      <c r="BQ66" s="34">
        <v>0</v>
      </c>
      <c r="BR66" s="34">
        <v>0</v>
      </c>
      <c r="BS66" s="34">
        <v>0</v>
      </c>
      <c r="BT66" s="34">
        <v>0</v>
      </c>
      <c r="BU66" s="33">
        <f t="shared" si="18"/>
        <v>240</v>
      </c>
      <c r="BV66" s="34">
        <v>240</v>
      </c>
      <c r="BW66" s="34">
        <v>0</v>
      </c>
      <c r="BX66" s="33">
        <f t="shared" si="19"/>
        <v>0</v>
      </c>
      <c r="BY66" s="34">
        <v>0</v>
      </c>
      <c r="BZ66" s="34">
        <v>0</v>
      </c>
      <c r="CA66" s="33">
        <f t="shared" si="20"/>
        <v>0</v>
      </c>
      <c r="CB66" s="34">
        <v>0</v>
      </c>
      <c r="CC66" s="34">
        <v>0</v>
      </c>
      <c r="CD66" s="7">
        <f t="shared" si="21"/>
        <v>4286</v>
      </c>
      <c r="CE66" s="8">
        <f t="shared" si="22"/>
        <v>4286</v>
      </c>
      <c r="CF66" s="9">
        <f t="shared" si="23"/>
        <v>0</v>
      </c>
      <c r="CG66" s="10"/>
      <c r="CI66" s="45"/>
    </row>
    <row r="67" spans="1:87" ht="31.5" x14ac:dyDescent="0.2">
      <c r="A67" s="6" t="s">
        <v>126</v>
      </c>
      <c r="B67" s="33">
        <f t="shared" si="0"/>
        <v>0</v>
      </c>
      <c r="C67" s="34"/>
      <c r="D67" s="34"/>
      <c r="E67" s="34"/>
      <c r="F67" s="34"/>
      <c r="G67" s="33">
        <f t="shared" si="1"/>
        <v>224</v>
      </c>
      <c r="H67" s="34">
        <v>0</v>
      </c>
      <c r="I67" s="34">
        <v>0</v>
      </c>
      <c r="J67" s="34">
        <v>0</v>
      </c>
      <c r="K67" s="34">
        <v>224</v>
      </c>
      <c r="L67" s="33">
        <f t="shared" si="2"/>
        <v>1014</v>
      </c>
      <c r="M67" s="34">
        <v>0</v>
      </c>
      <c r="N67" s="34">
        <v>0</v>
      </c>
      <c r="O67" s="34">
        <v>0</v>
      </c>
      <c r="P67" s="34">
        <v>1014</v>
      </c>
      <c r="Q67" s="33">
        <f t="shared" si="3"/>
        <v>0</v>
      </c>
      <c r="R67" s="34"/>
      <c r="S67" s="34"/>
      <c r="T67" s="33">
        <f t="shared" si="4"/>
        <v>0</v>
      </c>
      <c r="U67" s="34"/>
      <c r="V67" s="34"/>
      <c r="W67" s="33">
        <f t="shared" si="5"/>
        <v>0</v>
      </c>
      <c r="X67" s="34"/>
      <c r="Y67" s="34"/>
      <c r="Z67" s="33">
        <f t="shared" si="6"/>
        <v>279</v>
      </c>
      <c r="AA67" s="34">
        <v>279</v>
      </c>
      <c r="AB67" s="34"/>
      <c r="AC67" s="33">
        <f t="shared" si="7"/>
        <v>0</v>
      </c>
      <c r="AD67" s="34"/>
      <c r="AE67" s="34"/>
      <c r="AF67" s="34"/>
      <c r="AG67" s="33">
        <f t="shared" si="8"/>
        <v>0</v>
      </c>
      <c r="AH67" s="34"/>
      <c r="AI67" s="34"/>
      <c r="AJ67" s="33">
        <f t="shared" si="9"/>
        <v>0</v>
      </c>
      <c r="AK67" s="34"/>
      <c r="AL67" s="34"/>
      <c r="AM67" s="33">
        <f t="shared" si="10"/>
        <v>0</v>
      </c>
      <c r="AN67" s="34"/>
      <c r="AO67" s="34"/>
      <c r="AP67" s="33">
        <f t="shared" si="11"/>
        <v>0</v>
      </c>
      <c r="AQ67" s="34"/>
      <c r="AR67" s="34"/>
      <c r="AS67" s="33">
        <f t="shared" si="12"/>
        <v>0</v>
      </c>
      <c r="AT67" s="34"/>
      <c r="AU67" s="34"/>
      <c r="AV67" s="33">
        <f t="shared" si="13"/>
        <v>0</v>
      </c>
      <c r="AW67" s="33">
        <f t="shared" si="14"/>
        <v>0</v>
      </c>
      <c r="AX67" s="33">
        <f t="shared" si="14"/>
        <v>0</v>
      </c>
      <c r="AY67" s="35"/>
      <c r="AZ67" s="35"/>
      <c r="BA67" s="35"/>
      <c r="BB67" s="35"/>
      <c r="BC67" s="35"/>
      <c r="BD67" s="35"/>
      <c r="BE67" s="34"/>
      <c r="BF67" s="34"/>
      <c r="BG67" s="33">
        <f t="shared" si="15"/>
        <v>0</v>
      </c>
      <c r="BH67" s="34"/>
      <c r="BI67" s="34"/>
      <c r="BJ67" s="33">
        <f t="shared" si="16"/>
        <v>0</v>
      </c>
      <c r="BK67" s="34"/>
      <c r="BL67" s="34"/>
      <c r="BM67" s="33">
        <f t="shared" si="17"/>
        <v>643</v>
      </c>
      <c r="BN67" s="34">
        <v>240</v>
      </c>
      <c r="BO67" s="34">
        <v>0</v>
      </c>
      <c r="BP67" s="34">
        <v>403</v>
      </c>
      <c r="BQ67" s="34">
        <v>0</v>
      </c>
      <c r="BR67" s="34"/>
      <c r="BS67" s="34"/>
      <c r="BT67" s="34"/>
      <c r="BU67" s="33">
        <f t="shared" si="18"/>
        <v>0</v>
      </c>
      <c r="BV67" s="34"/>
      <c r="BW67" s="34"/>
      <c r="BX67" s="33">
        <f t="shared" si="19"/>
        <v>0</v>
      </c>
      <c r="BY67" s="34"/>
      <c r="BZ67" s="34"/>
      <c r="CA67" s="33">
        <f t="shared" si="20"/>
        <v>0</v>
      </c>
      <c r="CB67" s="34"/>
      <c r="CC67" s="34"/>
      <c r="CD67" s="7">
        <f t="shared" si="21"/>
        <v>2160</v>
      </c>
      <c r="CE67" s="8">
        <f t="shared" si="22"/>
        <v>1936</v>
      </c>
      <c r="CF67" s="9">
        <f t="shared" si="23"/>
        <v>224</v>
      </c>
      <c r="CG67" s="10"/>
      <c r="CI67" s="45"/>
    </row>
    <row r="68" spans="1:87" ht="31.5" x14ac:dyDescent="0.2">
      <c r="A68" s="6" t="s">
        <v>127</v>
      </c>
      <c r="B68" s="33">
        <f t="shared" si="0"/>
        <v>0</v>
      </c>
      <c r="C68" s="34"/>
      <c r="D68" s="34"/>
      <c r="E68" s="34"/>
      <c r="F68" s="34"/>
      <c r="G68" s="33">
        <f t="shared" si="1"/>
        <v>48</v>
      </c>
      <c r="H68" s="34">
        <v>0</v>
      </c>
      <c r="I68" s="34">
        <v>0</v>
      </c>
      <c r="J68" s="34">
        <v>0</v>
      </c>
      <c r="K68" s="34">
        <v>48</v>
      </c>
      <c r="L68" s="33">
        <f t="shared" si="2"/>
        <v>200</v>
      </c>
      <c r="M68" s="34">
        <v>0</v>
      </c>
      <c r="N68" s="34">
        <v>0</v>
      </c>
      <c r="O68" s="34">
        <v>0</v>
      </c>
      <c r="P68" s="34">
        <v>200</v>
      </c>
      <c r="Q68" s="33">
        <f t="shared" si="3"/>
        <v>0</v>
      </c>
      <c r="R68" s="34"/>
      <c r="S68" s="34"/>
      <c r="T68" s="33">
        <f t="shared" si="4"/>
        <v>0</v>
      </c>
      <c r="U68" s="34"/>
      <c r="V68" s="34"/>
      <c r="W68" s="33">
        <f t="shared" si="5"/>
        <v>0</v>
      </c>
      <c r="X68" s="34"/>
      <c r="Y68" s="34"/>
      <c r="Z68" s="33">
        <f t="shared" si="6"/>
        <v>610</v>
      </c>
      <c r="AA68" s="34">
        <v>370</v>
      </c>
      <c r="AB68" s="34">
        <v>240</v>
      </c>
      <c r="AC68" s="33">
        <f t="shared" si="7"/>
        <v>0</v>
      </c>
      <c r="AD68" s="34"/>
      <c r="AE68" s="34"/>
      <c r="AF68" s="34"/>
      <c r="AG68" s="33">
        <f t="shared" si="8"/>
        <v>0</v>
      </c>
      <c r="AH68" s="34"/>
      <c r="AI68" s="34"/>
      <c r="AJ68" s="33">
        <f t="shared" si="9"/>
        <v>0</v>
      </c>
      <c r="AK68" s="34"/>
      <c r="AL68" s="34"/>
      <c r="AM68" s="33">
        <f t="shared" si="10"/>
        <v>0</v>
      </c>
      <c r="AN68" s="34"/>
      <c r="AO68" s="34"/>
      <c r="AP68" s="33">
        <f t="shared" si="11"/>
        <v>0</v>
      </c>
      <c r="AQ68" s="34"/>
      <c r="AR68" s="34"/>
      <c r="AS68" s="33">
        <f t="shared" si="12"/>
        <v>0</v>
      </c>
      <c r="AT68" s="34"/>
      <c r="AU68" s="34"/>
      <c r="AV68" s="33">
        <f t="shared" si="13"/>
        <v>0</v>
      </c>
      <c r="AW68" s="33">
        <f t="shared" si="14"/>
        <v>0</v>
      </c>
      <c r="AX68" s="33">
        <f t="shared" si="14"/>
        <v>0</v>
      </c>
      <c r="AY68" s="35"/>
      <c r="AZ68" s="35"/>
      <c r="BA68" s="35"/>
      <c r="BB68" s="35"/>
      <c r="BC68" s="35"/>
      <c r="BD68" s="35"/>
      <c r="BE68" s="34"/>
      <c r="BF68" s="34"/>
      <c r="BG68" s="33">
        <f t="shared" si="15"/>
        <v>0</v>
      </c>
      <c r="BH68" s="34"/>
      <c r="BI68" s="34"/>
      <c r="BJ68" s="33">
        <f t="shared" si="16"/>
        <v>0</v>
      </c>
      <c r="BK68" s="34"/>
      <c r="BL68" s="34"/>
      <c r="BM68" s="33">
        <f t="shared" si="17"/>
        <v>425</v>
      </c>
      <c r="BN68" s="34">
        <v>130</v>
      </c>
      <c r="BO68" s="34">
        <v>0</v>
      </c>
      <c r="BP68" s="34">
        <v>295</v>
      </c>
      <c r="BQ68" s="34"/>
      <c r="BR68" s="34"/>
      <c r="BS68" s="34"/>
      <c r="BT68" s="34"/>
      <c r="BU68" s="33">
        <f t="shared" si="18"/>
        <v>0</v>
      </c>
      <c r="BV68" s="34"/>
      <c r="BW68" s="34"/>
      <c r="BX68" s="33">
        <f t="shared" si="19"/>
        <v>0</v>
      </c>
      <c r="BY68" s="34"/>
      <c r="BZ68" s="34"/>
      <c r="CA68" s="33">
        <f t="shared" si="20"/>
        <v>0</v>
      </c>
      <c r="CB68" s="34"/>
      <c r="CC68" s="34"/>
      <c r="CD68" s="7">
        <f t="shared" si="21"/>
        <v>1283</v>
      </c>
      <c r="CE68" s="8">
        <f t="shared" si="22"/>
        <v>995</v>
      </c>
      <c r="CF68" s="9">
        <f t="shared" si="23"/>
        <v>288</v>
      </c>
      <c r="CG68" s="10"/>
      <c r="CI68" s="45"/>
    </row>
    <row r="69" spans="1:87" ht="31.5" x14ac:dyDescent="0.2">
      <c r="A69" s="6" t="s">
        <v>128</v>
      </c>
      <c r="B69" s="33">
        <f t="shared" si="0"/>
        <v>0</v>
      </c>
      <c r="C69" s="34"/>
      <c r="D69" s="34"/>
      <c r="E69" s="34"/>
      <c r="F69" s="34"/>
      <c r="G69" s="33">
        <f t="shared" si="1"/>
        <v>0</v>
      </c>
      <c r="H69" s="34"/>
      <c r="I69" s="34"/>
      <c r="J69" s="34"/>
      <c r="K69" s="34"/>
      <c r="L69" s="33">
        <f t="shared" si="2"/>
        <v>911</v>
      </c>
      <c r="M69" s="34">
        <v>0</v>
      </c>
      <c r="N69" s="34">
        <v>0</v>
      </c>
      <c r="O69" s="34">
        <v>0</v>
      </c>
      <c r="P69" s="34">
        <v>911</v>
      </c>
      <c r="Q69" s="33">
        <f t="shared" si="3"/>
        <v>0</v>
      </c>
      <c r="R69" s="34">
        <v>0</v>
      </c>
      <c r="S69" s="34"/>
      <c r="T69" s="33">
        <f t="shared" si="4"/>
        <v>0</v>
      </c>
      <c r="U69" s="34"/>
      <c r="V69" s="34"/>
      <c r="W69" s="33">
        <f t="shared" si="5"/>
        <v>0</v>
      </c>
      <c r="X69" s="34"/>
      <c r="Y69" s="34"/>
      <c r="Z69" s="33">
        <f t="shared" si="6"/>
        <v>452</v>
      </c>
      <c r="AA69" s="34">
        <f>510-58</f>
        <v>452</v>
      </c>
      <c r="AB69" s="34">
        <v>0</v>
      </c>
      <c r="AC69" s="33">
        <f t="shared" si="7"/>
        <v>0</v>
      </c>
      <c r="AD69" s="34">
        <v>0</v>
      </c>
      <c r="AE69" s="34"/>
      <c r="AF69" s="34">
        <v>0</v>
      </c>
      <c r="AG69" s="33">
        <f t="shared" si="8"/>
        <v>0</v>
      </c>
      <c r="AH69" s="34">
        <v>0</v>
      </c>
      <c r="AI69" s="34">
        <v>0</v>
      </c>
      <c r="AJ69" s="33">
        <f t="shared" si="9"/>
        <v>0</v>
      </c>
      <c r="AK69" s="34">
        <v>0</v>
      </c>
      <c r="AL69" s="34">
        <v>0</v>
      </c>
      <c r="AM69" s="33">
        <f t="shared" si="10"/>
        <v>0</v>
      </c>
      <c r="AN69" s="34">
        <v>0</v>
      </c>
      <c r="AO69" s="34">
        <v>0</v>
      </c>
      <c r="AP69" s="33">
        <f t="shared" si="11"/>
        <v>285</v>
      </c>
      <c r="AQ69" s="34">
        <f>227+58</f>
        <v>285</v>
      </c>
      <c r="AR69" s="34"/>
      <c r="AS69" s="33">
        <f t="shared" si="12"/>
        <v>0</v>
      </c>
      <c r="AT69" s="34"/>
      <c r="AU69" s="34"/>
      <c r="AV69" s="33">
        <f t="shared" si="13"/>
        <v>0</v>
      </c>
      <c r="AW69" s="33">
        <f t="shared" si="14"/>
        <v>0</v>
      </c>
      <c r="AX69" s="33">
        <f t="shared" si="14"/>
        <v>0</v>
      </c>
      <c r="AY69" s="35"/>
      <c r="AZ69" s="35"/>
      <c r="BA69" s="35"/>
      <c r="BB69" s="35"/>
      <c r="BC69" s="35"/>
      <c r="BD69" s="35"/>
      <c r="BE69" s="34"/>
      <c r="BF69" s="34"/>
      <c r="BG69" s="33">
        <f t="shared" si="15"/>
        <v>0</v>
      </c>
      <c r="BH69" s="34"/>
      <c r="BI69" s="34"/>
      <c r="BJ69" s="33">
        <f t="shared" si="16"/>
        <v>0</v>
      </c>
      <c r="BK69" s="34"/>
      <c r="BL69" s="34"/>
      <c r="BM69" s="33">
        <f t="shared" si="17"/>
        <v>400</v>
      </c>
      <c r="BN69" s="34">
        <v>0</v>
      </c>
      <c r="BO69" s="34">
        <v>0</v>
      </c>
      <c r="BP69" s="34">
        <v>400</v>
      </c>
      <c r="BQ69" s="34"/>
      <c r="BR69" s="34"/>
      <c r="BS69" s="34"/>
      <c r="BT69" s="34"/>
      <c r="BU69" s="33">
        <f t="shared" si="18"/>
        <v>0</v>
      </c>
      <c r="BV69" s="34"/>
      <c r="BW69" s="34"/>
      <c r="BX69" s="33">
        <f t="shared" si="19"/>
        <v>0</v>
      </c>
      <c r="BY69" s="34"/>
      <c r="BZ69" s="34"/>
      <c r="CA69" s="33">
        <f t="shared" si="20"/>
        <v>0</v>
      </c>
      <c r="CB69" s="34"/>
      <c r="CC69" s="34"/>
      <c r="CD69" s="7">
        <f t="shared" si="21"/>
        <v>2048</v>
      </c>
      <c r="CE69" s="8">
        <f t="shared" si="22"/>
        <v>2048</v>
      </c>
      <c r="CF69" s="9">
        <f t="shared" si="23"/>
        <v>0</v>
      </c>
      <c r="CG69" s="10"/>
      <c r="CI69" s="45"/>
    </row>
    <row r="70" spans="1:87" ht="47.25" x14ac:dyDescent="0.2">
      <c r="A70" s="6" t="s">
        <v>129</v>
      </c>
      <c r="B70" s="33">
        <f t="shared" si="0"/>
        <v>0</v>
      </c>
      <c r="C70" s="34"/>
      <c r="D70" s="34"/>
      <c r="E70" s="34"/>
      <c r="F70" s="34"/>
      <c r="G70" s="33">
        <f t="shared" si="1"/>
        <v>0</v>
      </c>
      <c r="H70" s="34"/>
      <c r="I70" s="34"/>
      <c r="J70" s="34"/>
      <c r="K70" s="34"/>
      <c r="L70" s="33">
        <f t="shared" si="2"/>
        <v>1149</v>
      </c>
      <c r="M70" s="34"/>
      <c r="N70" s="34"/>
      <c r="O70" s="34"/>
      <c r="P70" s="34">
        <v>1149</v>
      </c>
      <c r="Q70" s="33">
        <f t="shared" si="3"/>
        <v>0</v>
      </c>
      <c r="R70" s="34"/>
      <c r="S70" s="34"/>
      <c r="T70" s="33">
        <f t="shared" si="4"/>
        <v>0</v>
      </c>
      <c r="U70" s="34"/>
      <c r="V70" s="34"/>
      <c r="W70" s="33">
        <f t="shared" si="5"/>
        <v>0</v>
      </c>
      <c r="X70" s="34"/>
      <c r="Y70" s="34"/>
      <c r="Z70" s="33">
        <f t="shared" si="6"/>
        <v>125</v>
      </c>
      <c r="AA70" s="34">
        <v>125</v>
      </c>
      <c r="AB70" s="34"/>
      <c r="AC70" s="33">
        <f t="shared" si="7"/>
        <v>0</v>
      </c>
      <c r="AD70" s="34"/>
      <c r="AE70" s="34"/>
      <c r="AF70" s="34"/>
      <c r="AG70" s="33">
        <f t="shared" si="8"/>
        <v>0</v>
      </c>
      <c r="AH70" s="34"/>
      <c r="AI70" s="34"/>
      <c r="AJ70" s="33">
        <f t="shared" si="9"/>
        <v>0</v>
      </c>
      <c r="AK70" s="34"/>
      <c r="AL70" s="34"/>
      <c r="AM70" s="33">
        <f t="shared" si="10"/>
        <v>0</v>
      </c>
      <c r="AN70" s="34"/>
      <c r="AO70" s="34"/>
      <c r="AP70" s="33">
        <f t="shared" si="11"/>
        <v>200</v>
      </c>
      <c r="AQ70" s="34">
        <v>200</v>
      </c>
      <c r="AR70" s="34"/>
      <c r="AS70" s="33">
        <f t="shared" si="12"/>
        <v>0</v>
      </c>
      <c r="AT70" s="34"/>
      <c r="AU70" s="34"/>
      <c r="AV70" s="33">
        <f t="shared" si="13"/>
        <v>0</v>
      </c>
      <c r="AW70" s="33">
        <f t="shared" si="14"/>
        <v>0</v>
      </c>
      <c r="AX70" s="33">
        <f t="shared" si="14"/>
        <v>0</v>
      </c>
      <c r="AY70" s="35"/>
      <c r="AZ70" s="35"/>
      <c r="BA70" s="35"/>
      <c r="BB70" s="35"/>
      <c r="BC70" s="35"/>
      <c r="BD70" s="35"/>
      <c r="BE70" s="34"/>
      <c r="BF70" s="34"/>
      <c r="BG70" s="33">
        <f t="shared" si="15"/>
        <v>0</v>
      </c>
      <c r="BH70" s="34"/>
      <c r="BI70" s="34"/>
      <c r="BJ70" s="33">
        <f t="shared" si="16"/>
        <v>0</v>
      </c>
      <c r="BK70" s="34"/>
      <c r="BL70" s="34"/>
      <c r="BM70" s="33">
        <f t="shared" si="17"/>
        <v>710</v>
      </c>
      <c r="BN70" s="34">
        <v>60</v>
      </c>
      <c r="BO70" s="34"/>
      <c r="BP70" s="34">
        <v>650</v>
      </c>
      <c r="BQ70" s="34"/>
      <c r="BR70" s="34"/>
      <c r="BS70" s="34"/>
      <c r="BT70" s="34"/>
      <c r="BU70" s="33">
        <f t="shared" si="18"/>
        <v>0</v>
      </c>
      <c r="BV70" s="34"/>
      <c r="BW70" s="34"/>
      <c r="BX70" s="33">
        <f t="shared" si="19"/>
        <v>0</v>
      </c>
      <c r="BY70" s="34"/>
      <c r="BZ70" s="34"/>
      <c r="CA70" s="33">
        <f t="shared" si="20"/>
        <v>0</v>
      </c>
      <c r="CB70" s="34"/>
      <c r="CC70" s="34"/>
      <c r="CD70" s="7">
        <f t="shared" si="21"/>
        <v>2184</v>
      </c>
      <c r="CE70" s="8">
        <f t="shared" si="22"/>
        <v>2184</v>
      </c>
      <c r="CF70" s="9">
        <f t="shared" si="23"/>
        <v>0</v>
      </c>
      <c r="CG70" s="10"/>
      <c r="CI70" s="45"/>
    </row>
    <row r="71" spans="1:87" s="10" customFormat="1" ht="47.25" x14ac:dyDescent="0.2">
      <c r="A71" s="6" t="s">
        <v>130</v>
      </c>
      <c r="B71" s="33">
        <f t="shared" si="0"/>
        <v>0</v>
      </c>
      <c r="C71" s="34"/>
      <c r="D71" s="34"/>
      <c r="E71" s="34"/>
      <c r="F71" s="34"/>
      <c r="G71" s="33">
        <f t="shared" si="1"/>
        <v>244</v>
      </c>
      <c r="H71" s="34"/>
      <c r="I71" s="34"/>
      <c r="J71" s="34"/>
      <c r="K71" s="34">
        <v>244</v>
      </c>
      <c r="L71" s="33">
        <f t="shared" si="2"/>
        <v>0</v>
      </c>
      <c r="M71" s="34">
        <v>0</v>
      </c>
      <c r="N71" s="34">
        <v>0</v>
      </c>
      <c r="O71" s="34">
        <v>0</v>
      </c>
      <c r="P71" s="34">
        <v>0</v>
      </c>
      <c r="Q71" s="33">
        <f t="shared" si="3"/>
        <v>0</v>
      </c>
      <c r="R71" s="34">
        <v>0</v>
      </c>
      <c r="S71" s="34">
        <v>0</v>
      </c>
      <c r="T71" s="33">
        <f t="shared" si="4"/>
        <v>0</v>
      </c>
      <c r="U71" s="34">
        <v>0</v>
      </c>
      <c r="V71" s="34">
        <v>0</v>
      </c>
      <c r="W71" s="33">
        <f t="shared" si="5"/>
        <v>0</v>
      </c>
      <c r="X71" s="34">
        <v>0</v>
      </c>
      <c r="Y71" s="34">
        <v>0</v>
      </c>
      <c r="Z71" s="33">
        <f t="shared" si="6"/>
        <v>1060</v>
      </c>
      <c r="AA71" s="34">
        <v>0</v>
      </c>
      <c r="AB71" s="34">
        <v>1060</v>
      </c>
      <c r="AC71" s="33">
        <f t="shared" si="7"/>
        <v>0</v>
      </c>
      <c r="AD71" s="34"/>
      <c r="AE71" s="34"/>
      <c r="AF71" s="34"/>
      <c r="AG71" s="33">
        <f t="shared" si="8"/>
        <v>0</v>
      </c>
      <c r="AH71" s="34"/>
      <c r="AI71" s="34"/>
      <c r="AJ71" s="33">
        <f t="shared" si="9"/>
        <v>0</v>
      </c>
      <c r="AK71" s="34"/>
      <c r="AL71" s="34"/>
      <c r="AM71" s="33">
        <f t="shared" si="10"/>
        <v>0</v>
      </c>
      <c r="AN71" s="34"/>
      <c r="AO71" s="34"/>
      <c r="AP71" s="33">
        <f t="shared" si="11"/>
        <v>0</v>
      </c>
      <c r="AQ71" s="34"/>
      <c r="AR71" s="34"/>
      <c r="AS71" s="33">
        <f t="shared" si="12"/>
        <v>0</v>
      </c>
      <c r="AT71" s="34"/>
      <c r="AU71" s="34"/>
      <c r="AV71" s="33">
        <f t="shared" si="13"/>
        <v>0</v>
      </c>
      <c r="AW71" s="33">
        <f t="shared" si="14"/>
        <v>0</v>
      </c>
      <c r="AX71" s="33">
        <f t="shared" si="14"/>
        <v>0</v>
      </c>
      <c r="AY71" s="35"/>
      <c r="AZ71" s="35"/>
      <c r="BA71" s="35"/>
      <c r="BB71" s="35"/>
      <c r="BC71" s="35"/>
      <c r="BD71" s="35"/>
      <c r="BE71" s="34"/>
      <c r="BF71" s="34"/>
      <c r="BG71" s="33">
        <f t="shared" si="15"/>
        <v>0</v>
      </c>
      <c r="BH71" s="34"/>
      <c r="BI71" s="34"/>
      <c r="BJ71" s="33">
        <f t="shared" si="16"/>
        <v>0</v>
      </c>
      <c r="BK71" s="34"/>
      <c r="BL71" s="34"/>
      <c r="BM71" s="33">
        <f t="shared" si="17"/>
        <v>0</v>
      </c>
      <c r="BN71" s="34"/>
      <c r="BO71" s="34"/>
      <c r="BP71" s="34"/>
      <c r="BQ71" s="34"/>
      <c r="BR71" s="34"/>
      <c r="BS71" s="34"/>
      <c r="BT71" s="34"/>
      <c r="BU71" s="33">
        <f t="shared" si="18"/>
        <v>0</v>
      </c>
      <c r="BV71" s="34"/>
      <c r="BW71" s="34"/>
      <c r="BX71" s="33">
        <f t="shared" si="19"/>
        <v>190</v>
      </c>
      <c r="BY71" s="34">
        <v>0</v>
      </c>
      <c r="BZ71" s="34">
        <v>190</v>
      </c>
      <c r="CA71" s="33">
        <f t="shared" si="20"/>
        <v>0</v>
      </c>
      <c r="CB71" s="34"/>
      <c r="CC71" s="34"/>
      <c r="CD71" s="7">
        <f t="shared" si="21"/>
        <v>1494</v>
      </c>
      <c r="CE71" s="8">
        <f t="shared" si="22"/>
        <v>0</v>
      </c>
      <c r="CF71" s="9">
        <f t="shared" si="23"/>
        <v>1494</v>
      </c>
      <c r="CI71" s="45"/>
    </row>
    <row r="72" spans="1:87" ht="31.5" x14ac:dyDescent="0.2">
      <c r="A72" s="6" t="s">
        <v>131</v>
      </c>
      <c r="B72" s="33">
        <f t="shared" si="0"/>
        <v>0</v>
      </c>
      <c r="C72" s="34"/>
      <c r="D72" s="34"/>
      <c r="E72" s="34"/>
      <c r="F72" s="34"/>
      <c r="G72" s="33">
        <f t="shared" si="1"/>
        <v>57</v>
      </c>
      <c r="H72" s="34">
        <v>0</v>
      </c>
      <c r="I72" s="34">
        <v>0</v>
      </c>
      <c r="J72" s="34">
        <v>0</v>
      </c>
      <c r="K72" s="34">
        <v>57</v>
      </c>
      <c r="L72" s="33">
        <f t="shared" si="2"/>
        <v>0</v>
      </c>
      <c r="M72" s="34"/>
      <c r="N72" s="34"/>
      <c r="O72" s="34"/>
      <c r="P72" s="34"/>
      <c r="Q72" s="33">
        <f t="shared" si="3"/>
        <v>0</v>
      </c>
      <c r="R72" s="34"/>
      <c r="S72" s="34"/>
      <c r="T72" s="33">
        <f t="shared" si="4"/>
        <v>0</v>
      </c>
      <c r="U72" s="34"/>
      <c r="V72" s="34"/>
      <c r="W72" s="33">
        <f t="shared" si="5"/>
        <v>0</v>
      </c>
      <c r="X72" s="34"/>
      <c r="Y72" s="34"/>
      <c r="Z72" s="33">
        <f t="shared" si="6"/>
        <v>650</v>
      </c>
      <c r="AA72" s="34">
        <v>0</v>
      </c>
      <c r="AB72" s="34">
        <v>650</v>
      </c>
      <c r="AC72" s="33">
        <f t="shared" si="7"/>
        <v>0</v>
      </c>
      <c r="AD72" s="34"/>
      <c r="AE72" s="34"/>
      <c r="AF72" s="34"/>
      <c r="AG72" s="33">
        <f t="shared" si="8"/>
        <v>0</v>
      </c>
      <c r="AH72" s="34"/>
      <c r="AI72" s="34"/>
      <c r="AJ72" s="33">
        <f t="shared" si="9"/>
        <v>0</v>
      </c>
      <c r="AK72" s="34"/>
      <c r="AL72" s="34"/>
      <c r="AM72" s="33">
        <f t="shared" si="10"/>
        <v>0</v>
      </c>
      <c r="AN72" s="34"/>
      <c r="AO72" s="34"/>
      <c r="AP72" s="33">
        <f t="shared" si="11"/>
        <v>0</v>
      </c>
      <c r="AQ72" s="34"/>
      <c r="AR72" s="34"/>
      <c r="AS72" s="33">
        <f t="shared" si="12"/>
        <v>0</v>
      </c>
      <c r="AT72" s="34"/>
      <c r="AU72" s="34"/>
      <c r="AV72" s="33">
        <f t="shared" si="13"/>
        <v>0</v>
      </c>
      <c r="AW72" s="33">
        <f t="shared" si="14"/>
        <v>0</v>
      </c>
      <c r="AX72" s="33">
        <f t="shared" si="14"/>
        <v>0</v>
      </c>
      <c r="AY72" s="35"/>
      <c r="AZ72" s="35"/>
      <c r="BA72" s="35"/>
      <c r="BB72" s="35"/>
      <c r="BC72" s="35"/>
      <c r="BD72" s="35"/>
      <c r="BE72" s="34"/>
      <c r="BF72" s="34"/>
      <c r="BG72" s="33">
        <f t="shared" si="15"/>
        <v>0</v>
      </c>
      <c r="BH72" s="34"/>
      <c r="BI72" s="34"/>
      <c r="BJ72" s="33">
        <f t="shared" si="16"/>
        <v>0</v>
      </c>
      <c r="BK72" s="34"/>
      <c r="BL72" s="34"/>
      <c r="BM72" s="33">
        <f t="shared" si="17"/>
        <v>0</v>
      </c>
      <c r="BN72" s="34"/>
      <c r="BO72" s="34"/>
      <c r="BP72" s="34"/>
      <c r="BQ72" s="34"/>
      <c r="BR72" s="34"/>
      <c r="BS72" s="34"/>
      <c r="BT72" s="34"/>
      <c r="BU72" s="33">
        <f t="shared" si="18"/>
        <v>0</v>
      </c>
      <c r="BV72" s="34"/>
      <c r="BW72" s="34"/>
      <c r="BX72" s="33">
        <f t="shared" si="19"/>
        <v>0</v>
      </c>
      <c r="BY72" s="34"/>
      <c r="BZ72" s="34"/>
      <c r="CA72" s="33">
        <f t="shared" si="20"/>
        <v>0</v>
      </c>
      <c r="CB72" s="34"/>
      <c r="CC72" s="34"/>
      <c r="CD72" s="7">
        <f t="shared" si="21"/>
        <v>707</v>
      </c>
      <c r="CE72" s="8">
        <f t="shared" si="22"/>
        <v>0</v>
      </c>
      <c r="CF72" s="9">
        <f t="shared" si="23"/>
        <v>707</v>
      </c>
      <c r="CG72" s="10"/>
      <c r="CI72" s="45"/>
    </row>
    <row r="73" spans="1:87" ht="31.5" x14ac:dyDescent="0.2">
      <c r="A73" s="6" t="s">
        <v>132</v>
      </c>
      <c r="B73" s="33">
        <f t="shared" si="0"/>
        <v>172</v>
      </c>
      <c r="C73" s="34">
        <v>0</v>
      </c>
      <c r="D73" s="34">
        <v>0</v>
      </c>
      <c r="E73" s="34">
        <v>172</v>
      </c>
      <c r="F73" s="34"/>
      <c r="G73" s="33">
        <f t="shared" ref="G73:G95" si="24">SUM(H73:K73)</f>
        <v>0</v>
      </c>
      <c r="H73" s="34"/>
      <c r="I73" s="34"/>
      <c r="J73" s="34"/>
      <c r="K73" s="34"/>
      <c r="L73" s="33">
        <f t="shared" si="2"/>
        <v>120</v>
      </c>
      <c r="M73" s="34">
        <v>120</v>
      </c>
      <c r="N73" s="34">
        <v>0</v>
      </c>
      <c r="O73" s="34">
        <v>0</v>
      </c>
      <c r="P73" s="34">
        <v>0</v>
      </c>
      <c r="Q73" s="33">
        <f t="shared" si="3"/>
        <v>0</v>
      </c>
      <c r="R73" s="34">
        <v>0</v>
      </c>
      <c r="S73" s="34">
        <v>0</v>
      </c>
      <c r="T73" s="33">
        <f t="shared" si="4"/>
        <v>218</v>
      </c>
      <c r="U73" s="34">
        <v>218</v>
      </c>
      <c r="V73" s="34">
        <v>0</v>
      </c>
      <c r="W73" s="33">
        <f t="shared" si="5"/>
        <v>0</v>
      </c>
      <c r="X73" s="34">
        <v>0</v>
      </c>
      <c r="Y73" s="34">
        <v>0</v>
      </c>
      <c r="Z73" s="33">
        <f t="shared" si="6"/>
        <v>138</v>
      </c>
      <c r="AA73" s="34">
        <v>138</v>
      </c>
      <c r="AB73" s="34"/>
      <c r="AC73" s="33">
        <f t="shared" si="7"/>
        <v>0</v>
      </c>
      <c r="AD73" s="34"/>
      <c r="AE73" s="34"/>
      <c r="AF73" s="34"/>
      <c r="AG73" s="33">
        <f t="shared" si="8"/>
        <v>0</v>
      </c>
      <c r="AH73" s="34"/>
      <c r="AI73" s="34"/>
      <c r="AJ73" s="33">
        <f t="shared" si="9"/>
        <v>0</v>
      </c>
      <c r="AK73" s="34"/>
      <c r="AL73" s="34"/>
      <c r="AM73" s="33">
        <f t="shared" si="10"/>
        <v>0</v>
      </c>
      <c r="AN73" s="34"/>
      <c r="AO73" s="34"/>
      <c r="AP73" s="33">
        <f t="shared" si="11"/>
        <v>0</v>
      </c>
      <c r="AQ73" s="34"/>
      <c r="AR73" s="34"/>
      <c r="AS73" s="33">
        <f t="shared" si="12"/>
        <v>0</v>
      </c>
      <c r="AT73" s="34"/>
      <c r="AU73" s="34"/>
      <c r="AV73" s="33">
        <f t="shared" si="13"/>
        <v>0</v>
      </c>
      <c r="AW73" s="33">
        <f t="shared" si="14"/>
        <v>0</v>
      </c>
      <c r="AX73" s="33">
        <f t="shared" si="14"/>
        <v>0</v>
      </c>
      <c r="AY73" s="35"/>
      <c r="AZ73" s="35"/>
      <c r="BA73" s="35"/>
      <c r="BB73" s="35"/>
      <c r="BC73" s="35"/>
      <c r="BD73" s="35"/>
      <c r="BE73" s="34"/>
      <c r="BF73" s="34"/>
      <c r="BG73" s="33">
        <f t="shared" si="15"/>
        <v>0</v>
      </c>
      <c r="BH73" s="34"/>
      <c r="BI73" s="34"/>
      <c r="BJ73" s="33">
        <f t="shared" si="16"/>
        <v>0</v>
      </c>
      <c r="BK73" s="34"/>
      <c r="BL73" s="34"/>
      <c r="BM73" s="33">
        <f t="shared" si="17"/>
        <v>0</v>
      </c>
      <c r="BN73" s="34"/>
      <c r="BO73" s="34"/>
      <c r="BP73" s="34"/>
      <c r="BQ73" s="34"/>
      <c r="BR73" s="34"/>
      <c r="BS73" s="34"/>
      <c r="BT73" s="34"/>
      <c r="BU73" s="33">
        <f t="shared" si="18"/>
        <v>0</v>
      </c>
      <c r="BV73" s="34"/>
      <c r="BW73" s="34"/>
      <c r="BX73" s="33">
        <f t="shared" si="19"/>
        <v>150</v>
      </c>
      <c r="BY73" s="34">
        <v>150</v>
      </c>
      <c r="BZ73" s="34"/>
      <c r="CA73" s="33">
        <f t="shared" si="20"/>
        <v>0</v>
      </c>
      <c r="CB73" s="34"/>
      <c r="CC73" s="34"/>
      <c r="CD73" s="7">
        <f t="shared" si="21"/>
        <v>798</v>
      </c>
      <c r="CE73" s="8">
        <f t="shared" si="22"/>
        <v>798</v>
      </c>
      <c r="CF73" s="9">
        <f t="shared" si="23"/>
        <v>0</v>
      </c>
      <c r="CG73" s="10"/>
      <c r="CI73" s="45"/>
    </row>
    <row r="74" spans="1:87" ht="47.25" x14ac:dyDescent="0.2">
      <c r="A74" s="6" t="s">
        <v>133</v>
      </c>
      <c r="B74" s="33">
        <f t="shared" ref="B74:B95" si="25">SUM(C74:F74)</f>
        <v>317</v>
      </c>
      <c r="C74" s="34">
        <v>165</v>
      </c>
      <c r="D74" s="34">
        <v>152</v>
      </c>
      <c r="E74" s="34">
        <v>0</v>
      </c>
      <c r="F74" s="34"/>
      <c r="G74" s="33">
        <f t="shared" si="24"/>
        <v>0</v>
      </c>
      <c r="H74" s="34"/>
      <c r="I74" s="34"/>
      <c r="J74" s="34"/>
      <c r="K74" s="34"/>
      <c r="L74" s="33">
        <f t="shared" ref="L74:L96" si="26">SUM(M74:P74)</f>
        <v>0</v>
      </c>
      <c r="M74" s="34"/>
      <c r="N74" s="34"/>
      <c r="O74" s="34"/>
      <c r="P74" s="34"/>
      <c r="Q74" s="33">
        <f t="shared" ref="Q74:Q96" si="27">R74+S74</f>
        <v>0</v>
      </c>
      <c r="R74" s="34"/>
      <c r="S74" s="34"/>
      <c r="T74" s="33">
        <f t="shared" ref="T74:T96" si="28">U74+V74</f>
        <v>0</v>
      </c>
      <c r="U74" s="34"/>
      <c r="V74" s="34"/>
      <c r="W74" s="33">
        <f t="shared" ref="W74:W96" si="29">X74+Y74</f>
        <v>0</v>
      </c>
      <c r="X74" s="34"/>
      <c r="Y74" s="34"/>
      <c r="Z74" s="33">
        <f t="shared" ref="Z74:Z96" si="30">AA74+AB74</f>
        <v>0</v>
      </c>
      <c r="AA74" s="34"/>
      <c r="AB74" s="34"/>
      <c r="AC74" s="33">
        <f t="shared" ref="AC74:AC96" si="31">AD74+AF74</f>
        <v>0</v>
      </c>
      <c r="AD74" s="34"/>
      <c r="AE74" s="34"/>
      <c r="AF74" s="34"/>
      <c r="AG74" s="33">
        <f t="shared" ref="AG74:AG96" si="32">AH74+AI74</f>
        <v>0</v>
      </c>
      <c r="AH74" s="34"/>
      <c r="AI74" s="34"/>
      <c r="AJ74" s="33">
        <f t="shared" ref="AJ74:AJ96" si="33">AK74+AL74</f>
        <v>0</v>
      </c>
      <c r="AK74" s="34"/>
      <c r="AL74" s="34"/>
      <c r="AM74" s="33">
        <f t="shared" ref="AM74:AM96" si="34">AN74+AO74</f>
        <v>0</v>
      </c>
      <c r="AN74" s="34"/>
      <c r="AO74" s="34"/>
      <c r="AP74" s="33">
        <f t="shared" ref="AP74:AP96" si="35">AQ74+AR74</f>
        <v>0</v>
      </c>
      <c r="AQ74" s="34"/>
      <c r="AR74" s="34"/>
      <c r="AS74" s="33">
        <f t="shared" ref="AS74:AS96" si="36">AT74+AU74</f>
        <v>0</v>
      </c>
      <c r="AT74" s="34"/>
      <c r="AU74" s="34"/>
      <c r="AV74" s="33">
        <f t="shared" ref="AV74:AV95" si="37">AX74+AW74</f>
        <v>0</v>
      </c>
      <c r="AW74" s="33">
        <f t="shared" ref="AW74:AX95" si="38">AY74+BA74+BC74+BE74</f>
        <v>0</v>
      </c>
      <c r="AX74" s="33">
        <f t="shared" si="38"/>
        <v>0</v>
      </c>
      <c r="AY74" s="35"/>
      <c r="AZ74" s="35"/>
      <c r="BA74" s="35"/>
      <c r="BB74" s="35"/>
      <c r="BC74" s="35"/>
      <c r="BD74" s="35"/>
      <c r="BE74" s="34"/>
      <c r="BF74" s="34"/>
      <c r="BG74" s="33">
        <f t="shared" ref="BG74:BG96" si="39">BH74+BI74</f>
        <v>0</v>
      </c>
      <c r="BH74" s="34"/>
      <c r="BI74" s="34"/>
      <c r="BJ74" s="33">
        <f t="shared" ref="BJ74:BJ96" si="40">BK74+BL74</f>
        <v>0</v>
      </c>
      <c r="BK74" s="34"/>
      <c r="BL74" s="34"/>
      <c r="BM74" s="33">
        <f t="shared" ref="BM74:BM96" si="41">SUM(BN74:BQ74)</f>
        <v>0</v>
      </c>
      <c r="BN74" s="34"/>
      <c r="BO74" s="34"/>
      <c r="BP74" s="34"/>
      <c r="BQ74" s="34"/>
      <c r="BR74" s="34"/>
      <c r="BS74" s="34"/>
      <c r="BT74" s="34"/>
      <c r="BU74" s="33">
        <f t="shared" ref="BU74:BU96" si="42">BV74+BW74</f>
        <v>0</v>
      </c>
      <c r="BV74" s="34"/>
      <c r="BW74" s="34"/>
      <c r="BX74" s="33">
        <f t="shared" ref="BX74:BX96" si="43">BY74+BZ74</f>
        <v>0</v>
      </c>
      <c r="BY74" s="34"/>
      <c r="BZ74" s="34"/>
      <c r="CA74" s="33">
        <f t="shared" ref="CA74:CA96" si="44">CB74+CC74</f>
        <v>0</v>
      </c>
      <c r="CB74" s="34"/>
      <c r="CC74" s="34"/>
      <c r="CD74" s="7">
        <f t="shared" ref="CD74:CD96" si="45">CE74+CF74</f>
        <v>317</v>
      </c>
      <c r="CE74" s="8">
        <f t="shared" ref="CE74:CE96" si="46">C74+E74+L74+U74+X74+AA74+AD74+AH74+AK74+AN74+AQ74+AT74+BE74+BH74+BK74+BN74+BQ74+BR74+BT74+BV74+BY74+CB74+BC74+BA74+AY74+R74+BP74</f>
        <v>165</v>
      </c>
      <c r="CF74" s="9">
        <f t="shared" ref="CF74:CF95" si="47">D74+F74+G74+V74+Y74+AB74+AF74+AI74+AL74+AO74+AR74+AU74+BF74+BI74+BL74+BO74+BS74+BW74+BZ74+CC74+BD74+BB74+AZ74+S74</f>
        <v>152</v>
      </c>
      <c r="CG74" s="10"/>
      <c r="CI74" s="45"/>
    </row>
    <row r="75" spans="1:87" ht="47.25" x14ac:dyDescent="0.2">
      <c r="A75" s="6" t="s">
        <v>134</v>
      </c>
      <c r="B75" s="33">
        <f t="shared" si="25"/>
        <v>115</v>
      </c>
      <c r="C75" s="34">
        <v>0</v>
      </c>
      <c r="D75" s="34">
        <v>80</v>
      </c>
      <c r="E75" s="34">
        <v>0</v>
      </c>
      <c r="F75" s="34">
        <v>35</v>
      </c>
      <c r="G75" s="33">
        <f t="shared" si="24"/>
        <v>855</v>
      </c>
      <c r="H75" s="34">
        <v>391</v>
      </c>
      <c r="I75" s="34">
        <v>290</v>
      </c>
      <c r="J75" s="34">
        <v>174</v>
      </c>
      <c r="K75" s="34"/>
      <c r="L75" s="33">
        <f t="shared" si="26"/>
        <v>0</v>
      </c>
      <c r="M75" s="34"/>
      <c r="N75" s="34"/>
      <c r="O75" s="34"/>
      <c r="P75" s="34"/>
      <c r="Q75" s="33">
        <f t="shared" si="27"/>
        <v>0</v>
      </c>
      <c r="R75" s="34"/>
      <c r="S75" s="34"/>
      <c r="T75" s="33">
        <f t="shared" si="28"/>
        <v>158</v>
      </c>
      <c r="U75" s="34">
        <v>0</v>
      </c>
      <c r="V75" s="34">
        <v>158</v>
      </c>
      <c r="W75" s="33">
        <f t="shared" si="29"/>
        <v>0</v>
      </c>
      <c r="X75" s="34">
        <v>0</v>
      </c>
      <c r="Y75" s="34">
        <v>0</v>
      </c>
      <c r="Z75" s="33">
        <f t="shared" si="30"/>
        <v>301</v>
      </c>
      <c r="AA75" s="34">
        <v>0</v>
      </c>
      <c r="AB75" s="34">
        <v>301</v>
      </c>
      <c r="AC75" s="33">
        <f t="shared" si="31"/>
        <v>0</v>
      </c>
      <c r="AD75" s="34"/>
      <c r="AE75" s="34"/>
      <c r="AF75" s="34"/>
      <c r="AG75" s="33">
        <f t="shared" si="32"/>
        <v>0</v>
      </c>
      <c r="AH75" s="34"/>
      <c r="AI75" s="34"/>
      <c r="AJ75" s="33">
        <f t="shared" si="33"/>
        <v>0</v>
      </c>
      <c r="AK75" s="34"/>
      <c r="AL75" s="34"/>
      <c r="AM75" s="33">
        <f t="shared" si="34"/>
        <v>0</v>
      </c>
      <c r="AN75" s="34"/>
      <c r="AO75" s="34"/>
      <c r="AP75" s="33">
        <f t="shared" si="35"/>
        <v>0</v>
      </c>
      <c r="AQ75" s="34"/>
      <c r="AR75" s="34"/>
      <c r="AS75" s="33">
        <f t="shared" si="36"/>
        <v>0</v>
      </c>
      <c r="AT75" s="34"/>
      <c r="AU75" s="34"/>
      <c r="AV75" s="33">
        <f t="shared" si="37"/>
        <v>0</v>
      </c>
      <c r="AW75" s="33">
        <f t="shared" si="38"/>
        <v>0</v>
      </c>
      <c r="AX75" s="33">
        <f t="shared" si="38"/>
        <v>0</v>
      </c>
      <c r="AY75" s="35"/>
      <c r="AZ75" s="35"/>
      <c r="BA75" s="35"/>
      <c r="BB75" s="35"/>
      <c r="BC75" s="35"/>
      <c r="BD75" s="35"/>
      <c r="BE75" s="34"/>
      <c r="BF75" s="34"/>
      <c r="BG75" s="33">
        <f t="shared" si="39"/>
        <v>0</v>
      </c>
      <c r="BH75" s="34"/>
      <c r="BI75" s="34"/>
      <c r="BJ75" s="33">
        <f t="shared" si="40"/>
        <v>0</v>
      </c>
      <c r="BK75" s="34"/>
      <c r="BL75" s="34"/>
      <c r="BM75" s="33">
        <f t="shared" si="41"/>
        <v>66</v>
      </c>
      <c r="BN75" s="34">
        <v>0</v>
      </c>
      <c r="BO75" s="34">
        <v>66</v>
      </c>
      <c r="BP75" s="34"/>
      <c r="BQ75" s="34"/>
      <c r="BR75" s="34"/>
      <c r="BS75" s="34"/>
      <c r="BT75" s="34"/>
      <c r="BU75" s="33">
        <f t="shared" si="42"/>
        <v>0</v>
      </c>
      <c r="BV75" s="34"/>
      <c r="BW75" s="34"/>
      <c r="BX75" s="33">
        <f t="shared" si="43"/>
        <v>0</v>
      </c>
      <c r="BY75" s="34"/>
      <c r="BZ75" s="34"/>
      <c r="CA75" s="33">
        <f t="shared" si="44"/>
        <v>0</v>
      </c>
      <c r="CB75" s="34"/>
      <c r="CC75" s="34"/>
      <c r="CD75" s="7">
        <f t="shared" si="45"/>
        <v>1495</v>
      </c>
      <c r="CE75" s="8">
        <f t="shared" si="46"/>
        <v>0</v>
      </c>
      <c r="CF75" s="9">
        <f t="shared" si="47"/>
        <v>1495</v>
      </c>
      <c r="CG75" s="10"/>
      <c r="CI75" s="45"/>
    </row>
    <row r="76" spans="1:87" ht="47.25" x14ac:dyDescent="0.2">
      <c r="A76" s="6" t="s">
        <v>135</v>
      </c>
      <c r="B76" s="33">
        <f t="shared" si="25"/>
        <v>0</v>
      </c>
      <c r="C76" s="34"/>
      <c r="D76" s="34"/>
      <c r="E76" s="34"/>
      <c r="F76" s="34"/>
      <c r="G76" s="33">
        <f t="shared" si="24"/>
        <v>0</v>
      </c>
      <c r="H76" s="34"/>
      <c r="I76" s="34"/>
      <c r="J76" s="34"/>
      <c r="K76" s="34"/>
      <c r="L76" s="33">
        <f t="shared" si="26"/>
        <v>0</v>
      </c>
      <c r="M76" s="34"/>
      <c r="N76" s="34"/>
      <c r="O76" s="34"/>
      <c r="P76" s="34"/>
      <c r="Q76" s="33">
        <f t="shared" si="27"/>
        <v>0</v>
      </c>
      <c r="R76" s="34"/>
      <c r="S76" s="34"/>
      <c r="T76" s="33">
        <f t="shared" si="28"/>
        <v>0</v>
      </c>
      <c r="U76" s="34"/>
      <c r="V76" s="34"/>
      <c r="W76" s="33">
        <f t="shared" si="29"/>
        <v>0</v>
      </c>
      <c r="X76" s="34"/>
      <c r="Y76" s="34"/>
      <c r="Z76" s="33">
        <f t="shared" si="30"/>
        <v>0</v>
      </c>
      <c r="AA76" s="34"/>
      <c r="AB76" s="34"/>
      <c r="AC76" s="33">
        <f t="shared" si="31"/>
        <v>2791</v>
      </c>
      <c r="AD76" s="34">
        <f>2991-200</f>
        <v>2791</v>
      </c>
      <c r="AE76" s="34">
        <f>2871-200</f>
        <v>2671</v>
      </c>
      <c r="AF76" s="34"/>
      <c r="AG76" s="33">
        <f t="shared" si="32"/>
        <v>0</v>
      </c>
      <c r="AH76" s="34"/>
      <c r="AI76" s="34"/>
      <c r="AJ76" s="33">
        <f t="shared" si="33"/>
        <v>0</v>
      </c>
      <c r="AK76" s="34"/>
      <c r="AL76" s="34"/>
      <c r="AM76" s="33">
        <f t="shared" si="34"/>
        <v>0</v>
      </c>
      <c r="AN76" s="34"/>
      <c r="AO76" s="34"/>
      <c r="AP76" s="33">
        <f t="shared" si="35"/>
        <v>0</v>
      </c>
      <c r="AQ76" s="34"/>
      <c r="AR76" s="34"/>
      <c r="AS76" s="33">
        <f t="shared" si="36"/>
        <v>0</v>
      </c>
      <c r="AT76" s="34"/>
      <c r="AU76" s="34"/>
      <c r="AV76" s="33">
        <f t="shared" si="37"/>
        <v>0</v>
      </c>
      <c r="AW76" s="33">
        <f t="shared" si="38"/>
        <v>0</v>
      </c>
      <c r="AX76" s="33">
        <f t="shared" si="38"/>
        <v>0</v>
      </c>
      <c r="AY76" s="35"/>
      <c r="AZ76" s="35"/>
      <c r="BA76" s="35"/>
      <c r="BB76" s="35"/>
      <c r="BC76" s="35"/>
      <c r="BD76" s="35"/>
      <c r="BE76" s="34"/>
      <c r="BF76" s="34"/>
      <c r="BG76" s="33">
        <f t="shared" si="39"/>
        <v>0</v>
      </c>
      <c r="BH76" s="34"/>
      <c r="BI76" s="34"/>
      <c r="BJ76" s="33">
        <f t="shared" si="40"/>
        <v>0</v>
      </c>
      <c r="BK76" s="34"/>
      <c r="BL76" s="34"/>
      <c r="BM76" s="33">
        <f t="shared" si="41"/>
        <v>0</v>
      </c>
      <c r="BN76" s="34"/>
      <c r="BO76" s="34"/>
      <c r="BP76" s="34"/>
      <c r="BQ76" s="34"/>
      <c r="BR76" s="34"/>
      <c r="BS76" s="34"/>
      <c r="BT76" s="34"/>
      <c r="BU76" s="33">
        <f t="shared" si="42"/>
        <v>0</v>
      </c>
      <c r="BV76" s="34"/>
      <c r="BW76" s="34"/>
      <c r="BX76" s="33">
        <f t="shared" si="43"/>
        <v>0</v>
      </c>
      <c r="BY76" s="34"/>
      <c r="BZ76" s="34"/>
      <c r="CA76" s="33">
        <f t="shared" si="44"/>
        <v>0</v>
      </c>
      <c r="CB76" s="34"/>
      <c r="CC76" s="34"/>
      <c r="CD76" s="7">
        <f>CE76+CF76</f>
        <v>2791</v>
      </c>
      <c r="CE76" s="8">
        <f>C76+E76+L76+U76+X76+AA76+AD76+AH76+AK76+AN76+AQ76+AT76+BE76+BH76+BK76+BN76+BQ76+BR76+BT76+BV76+BY76+CB76+BC76+BA76+AY76+R76+BP76</f>
        <v>2791</v>
      </c>
      <c r="CF76" s="9">
        <f t="shared" si="47"/>
        <v>0</v>
      </c>
      <c r="CG76" s="10"/>
      <c r="CI76" s="45"/>
    </row>
    <row r="77" spans="1:87" ht="36" customHeight="1" x14ac:dyDescent="0.2">
      <c r="A77" s="6" t="s">
        <v>136</v>
      </c>
      <c r="B77" s="33">
        <f t="shared" si="25"/>
        <v>0</v>
      </c>
      <c r="C77" s="34"/>
      <c r="D77" s="34"/>
      <c r="E77" s="34"/>
      <c r="F77" s="34"/>
      <c r="G77" s="33">
        <f t="shared" si="24"/>
        <v>0</v>
      </c>
      <c r="H77" s="34"/>
      <c r="I77" s="34"/>
      <c r="J77" s="34"/>
      <c r="K77" s="34"/>
      <c r="L77" s="33">
        <f t="shared" si="26"/>
        <v>0</v>
      </c>
      <c r="M77" s="34"/>
      <c r="N77" s="34"/>
      <c r="O77" s="34"/>
      <c r="P77" s="34"/>
      <c r="Q77" s="33">
        <f t="shared" si="27"/>
        <v>0</v>
      </c>
      <c r="R77" s="34"/>
      <c r="S77" s="34"/>
      <c r="T77" s="33">
        <f t="shared" si="28"/>
        <v>0</v>
      </c>
      <c r="U77" s="34"/>
      <c r="V77" s="34"/>
      <c r="W77" s="33">
        <f t="shared" si="29"/>
        <v>0</v>
      </c>
      <c r="X77" s="34"/>
      <c r="Y77" s="34"/>
      <c r="Z77" s="33">
        <f t="shared" si="30"/>
        <v>0</v>
      </c>
      <c r="AA77" s="34"/>
      <c r="AB77" s="34"/>
      <c r="AC77" s="33">
        <f t="shared" si="31"/>
        <v>0</v>
      </c>
      <c r="AD77" s="34"/>
      <c r="AE77" s="34"/>
      <c r="AF77" s="34"/>
      <c r="AG77" s="33">
        <f t="shared" si="32"/>
        <v>0</v>
      </c>
      <c r="AH77" s="34"/>
      <c r="AI77" s="34"/>
      <c r="AJ77" s="33">
        <f t="shared" si="33"/>
        <v>0</v>
      </c>
      <c r="AK77" s="34"/>
      <c r="AL77" s="34"/>
      <c r="AM77" s="33">
        <f t="shared" si="34"/>
        <v>0</v>
      </c>
      <c r="AN77" s="34"/>
      <c r="AO77" s="34"/>
      <c r="AP77" s="33">
        <f t="shared" si="35"/>
        <v>0</v>
      </c>
      <c r="AQ77" s="34"/>
      <c r="AR77" s="34"/>
      <c r="AS77" s="33">
        <f t="shared" si="36"/>
        <v>0</v>
      </c>
      <c r="AT77" s="34"/>
      <c r="AU77" s="34"/>
      <c r="AV77" s="33">
        <f t="shared" si="37"/>
        <v>28875</v>
      </c>
      <c r="AW77" s="33">
        <f t="shared" si="38"/>
        <v>28875</v>
      </c>
      <c r="AX77" s="33">
        <f t="shared" si="38"/>
        <v>0</v>
      </c>
      <c r="AY77" s="35">
        <f>714-100</f>
        <v>614</v>
      </c>
      <c r="AZ77" s="35"/>
      <c r="BA77" s="35">
        <v>2151</v>
      </c>
      <c r="BB77" s="35"/>
      <c r="BC77" s="35">
        <v>1171</v>
      </c>
      <c r="BD77" s="35"/>
      <c r="BE77" s="34">
        <v>24939</v>
      </c>
      <c r="BF77" s="34"/>
      <c r="BG77" s="33">
        <f t="shared" si="39"/>
        <v>0</v>
      </c>
      <c r="BH77" s="34"/>
      <c r="BI77" s="34"/>
      <c r="BJ77" s="33">
        <f t="shared" si="40"/>
        <v>0</v>
      </c>
      <c r="BK77" s="34"/>
      <c r="BL77" s="34"/>
      <c r="BM77" s="33">
        <f t="shared" si="41"/>
        <v>0</v>
      </c>
      <c r="BN77" s="34"/>
      <c r="BO77" s="34"/>
      <c r="BP77" s="34"/>
      <c r="BQ77" s="34"/>
      <c r="BR77" s="34"/>
      <c r="BS77" s="34"/>
      <c r="BT77" s="34"/>
      <c r="BU77" s="33">
        <f t="shared" si="42"/>
        <v>0</v>
      </c>
      <c r="BV77" s="34"/>
      <c r="BW77" s="34"/>
      <c r="BX77" s="33">
        <f t="shared" si="43"/>
        <v>0</v>
      </c>
      <c r="BY77" s="34"/>
      <c r="BZ77" s="34"/>
      <c r="CA77" s="33">
        <f t="shared" si="44"/>
        <v>0</v>
      </c>
      <c r="CB77" s="34"/>
      <c r="CC77" s="34"/>
      <c r="CD77" s="7">
        <f t="shared" si="45"/>
        <v>28875</v>
      </c>
      <c r="CE77" s="8">
        <f t="shared" si="46"/>
        <v>28875</v>
      </c>
      <c r="CF77" s="9">
        <f t="shared" si="47"/>
        <v>0</v>
      </c>
      <c r="CG77" s="10"/>
      <c r="CI77" s="45"/>
    </row>
    <row r="78" spans="1:87" ht="47.25" x14ac:dyDescent="0.2">
      <c r="A78" s="6" t="s">
        <v>137</v>
      </c>
      <c r="B78" s="33">
        <f t="shared" si="25"/>
        <v>0</v>
      </c>
      <c r="C78" s="34"/>
      <c r="D78" s="34"/>
      <c r="E78" s="34"/>
      <c r="F78" s="34"/>
      <c r="G78" s="33">
        <f t="shared" si="24"/>
        <v>0</v>
      </c>
      <c r="H78" s="34"/>
      <c r="I78" s="34"/>
      <c r="J78" s="34"/>
      <c r="K78" s="34"/>
      <c r="L78" s="33">
        <f t="shared" si="26"/>
        <v>0</v>
      </c>
      <c r="M78" s="34"/>
      <c r="N78" s="34"/>
      <c r="O78" s="34"/>
      <c r="P78" s="34"/>
      <c r="Q78" s="33">
        <f t="shared" si="27"/>
        <v>0</v>
      </c>
      <c r="R78" s="34"/>
      <c r="S78" s="34"/>
      <c r="T78" s="33">
        <f t="shared" si="28"/>
        <v>0</v>
      </c>
      <c r="U78" s="34"/>
      <c r="V78" s="34"/>
      <c r="W78" s="33">
        <f t="shared" si="29"/>
        <v>0</v>
      </c>
      <c r="X78" s="34"/>
      <c r="Y78" s="34"/>
      <c r="Z78" s="33">
        <f t="shared" si="30"/>
        <v>0</v>
      </c>
      <c r="AA78" s="34"/>
      <c r="AB78" s="34"/>
      <c r="AC78" s="33">
        <f t="shared" si="31"/>
        <v>0</v>
      </c>
      <c r="AD78" s="34"/>
      <c r="AE78" s="34"/>
      <c r="AF78" s="34"/>
      <c r="AG78" s="33">
        <f t="shared" si="32"/>
        <v>0</v>
      </c>
      <c r="AH78" s="34"/>
      <c r="AI78" s="34"/>
      <c r="AJ78" s="33">
        <f t="shared" si="33"/>
        <v>0</v>
      </c>
      <c r="AK78" s="34"/>
      <c r="AL78" s="34"/>
      <c r="AM78" s="33">
        <f t="shared" si="34"/>
        <v>0</v>
      </c>
      <c r="AN78" s="34"/>
      <c r="AO78" s="34"/>
      <c r="AP78" s="33">
        <f t="shared" si="35"/>
        <v>0</v>
      </c>
      <c r="AQ78" s="34"/>
      <c r="AR78" s="34"/>
      <c r="AS78" s="33">
        <f t="shared" si="36"/>
        <v>0</v>
      </c>
      <c r="AT78" s="34"/>
      <c r="AU78" s="34"/>
      <c r="AV78" s="33">
        <f t="shared" si="37"/>
        <v>0</v>
      </c>
      <c r="AW78" s="33">
        <f t="shared" si="38"/>
        <v>0</v>
      </c>
      <c r="AX78" s="33">
        <f t="shared" si="38"/>
        <v>0</v>
      </c>
      <c r="AY78" s="35"/>
      <c r="AZ78" s="35"/>
      <c r="BA78" s="35"/>
      <c r="BB78" s="35"/>
      <c r="BC78" s="35"/>
      <c r="BD78" s="35"/>
      <c r="BE78" s="34"/>
      <c r="BF78" s="34"/>
      <c r="BG78" s="33">
        <f t="shared" si="39"/>
        <v>0</v>
      </c>
      <c r="BH78" s="34"/>
      <c r="BI78" s="34"/>
      <c r="BJ78" s="33">
        <f t="shared" si="40"/>
        <v>0</v>
      </c>
      <c r="BK78" s="34"/>
      <c r="BL78" s="34"/>
      <c r="BM78" s="33">
        <f t="shared" si="41"/>
        <v>0</v>
      </c>
      <c r="BN78" s="34"/>
      <c r="BO78" s="34"/>
      <c r="BP78" s="34"/>
      <c r="BQ78" s="34"/>
      <c r="BR78" s="34"/>
      <c r="BS78" s="34"/>
      <c r="BT78" s="34"/>
      <c r="BU78" s="33">
        <f t="shared" si="42"/>
        <v>0</v>
      </c>
      <c r="BV78" s="34"/>
      <c r="BW78" s="34"/>
      <c r="BX78" s="33">
        <f t="shared" si="43"/>
        <v>0</v>
      </c>
      <c r="BY78" s="34"/>
      <c r="BZ78" s="34"/>
      <c r="CA78" s="33">
        <f t="shared" si="44"/>
        <v>380</v>
      </c>
      <c r="CB78" s="34">
        <f>331+49</f>
        <v>380</v>
      </c>
      <c r="CC78" s="34"/>
      <c r="CD78" s="7">
        <f t="shared" si="45"/>
        <v>380</v>
      </c>
      <c r="CE78" s="8">
        <f t="shared" si="46"/>
        <v>380</v>
      </c>
      <c r="CF78" s="9">
        <f t="shared" si="47"/>
        <v>0</v>
      </c>
      <c r="CG78" s="10"/>
      <c r="CI78" s="45"/>
    </row>
    <row r="79" spans="1:87" ht="47.25" x14ac:dyDescent="0.2">
      <c r="A79" s="6" t="s">
        <v>138</v>
      </c>
      <c r="B79" s="33">
        <f t="shared" si="25"/>
        <v>0</v>
      </c>
      <c r="C79" s="34"/>
      <c r="D79" s="34"/>
      <c r="E79" s="34"/>
      <c r="F79" s="34"/>
      <c r="G79" s="33">
        <f t="shared" si="24"/>
        <v>0</v>
      </c>
      <c r="H79" s="34"/>
      <c r="I79" s="34"/>
      <c r="J79" s="34"/>
      <c r="K79" s="34"/>
      <c r="L79" s="33">
        <f t="shared" si="26"/>
        <v>0</v>
      </c>
      <c r="M79" s="34"/>
      <c r="N79" s="34"/>
      <c r="O79" s="34"/>
      <c r="P79" s="34"/>
      <c r="Q79" s="33">
        <f t="shared" si="27"/>
        <v>0</v>
      </c>
      <c r="R79" s="34"/>
      <c r="S79" s="34"/>
      <c r="T79" s="33">
        <f t="shared" si="28"/>
        <v>0</v>
      </c>
      <c r="U79" s="34"/>
      <c r="V79" s="34"/>
      <c r="W79" s="33">
        <f t="shared" si="29"/>
        <v>0</v>
      </c>
      <c r="X79" s="34"/>
      <c r="Y79" s="34"/>
      <c r="Z79" s="33">
        <f t="shared" si="30"/>
        <v>0</v>
      </c>
      <c r="AA79" s="34"/>
      <c r="AB79" s="34"/>
      <c r="AC79" s="33">
        <f t="shared" si="31"/>
        <v>0</v>
      </c>
      <c r="AD79" s="34"/>
      <c r="AE79" s="34"/>
      <c r="AF79" s="34"/>
      <c r="AG79" s="33">
        <f t="shared" si="32"/>
        <v>0</v>
      </c>
      <c r="AH79" s="34"/>
      <c r="AI79" s="34"/>
      <c r="AJ79" s="33">
        <f t="shared" si="33"/>
        <v>0</v>
      </c>
      <c r="AK79" s="34"/>
      <c r="AL79" s="34"/>
      <c r="AM79" s="33">
        <f t="shared" si="34"/>
        <v>0</v>
      </c>
      <c r="AN79" s="34"/>
      <c r="AO79" s="34"/>
      <c r="AP79" s="33">
        <f t="shared" si="35"/>
        <v>0</v>
      </c>
      <c r="AQ79" s="34"/>
      <c r="AR79" s="34"/>
      <c r="AS79" s="33">
        <f t="shared" si="36"/>
        <v>0</v>
      </c>
      <c r="AT79" s="34"/>
      <c r="AU79" s="34"/>
      <c r="AV79" s="33">
        <f t="shared" si="37"/>
        <v>0</v>
      </c>
      <c r="AW79" s="33">
        <f t="shared" si="38"/>
        <v>0</v>
      </c>
      <c r="AX79" s="33">
        <f t="shared" si="38"/>
        <v>0</v>
      </c>
      <c r="AY79" s="35"/>
      <c r="AZ79" s="35"/>
      <c r="BA79" s="35"/>
      <c r="BB79" s="35"/>
      <c r="BC79" s="35"/>
      <c r="BD79" s="35"/>
      <c r="BE79" s="34"/>
      <c r="BF79" s="34"/>
      <c r="BG79" s="33">
        <f t="shared" si="39"/>
        <v>0</v>
      </c>
      <c r="BH79" s="34"/>
      <c r="BI79" s="34"/>
      <c r="BJ79" s="33">
        <f t="shared" si="40"/>
        <v>0</v>
      </c>
      <c r="BK79" s="34"/>
      <c r="BL79" s="34"/>
      <c r="BM79" s="33">
        <f t="shared" si="41"/>
        <v>0</v>
      </c>
      <c r="BN79" s="34"/>
      <c r="BO79" s="34"/>
      <c r="BP79" s="34"/>
      <c r="BQ79" s="34"/>
      <c r="BR79" s="34"/>
      <c r="BS79" s="34"/>
      <c r="BT79" s="34"/>
      <c r="BU79" s="33">
        <f t="shared" si="42"/>
        <v>0</v>
      </c>
      <c r="BV79" s="34"/>
      <c r="BW79" s="34"/>
      <c r="BX79" s="33">
        <f t="shared" si="43"/>
        <v>0</v>
      </c>
      <c r="BY79" s="34"/>
      <c r="BZ79" s="34"/>
      <c r="CA79" s="33">
        <f t="shared" si="44"/>
        <v>930</v>
      </c>
      <c r="CB79" s="34">
        <v>682</v>
      </c>
      <c r="CC79" s="34">
        <v>248</v>
      </c>
      <c r="CD79" s="7">
        <f t="shared" si="45"/>
        <v>930</v>
      </c>
      <c r="CE79" s="8">
        <f t="shared" si="46"/>
        <v>682</v>
      </c>
      <c r="CF79" s="9">
        <f t="shared" si="47"/>
        <v>248</v>
      </c>
      <c r="CG79" s="10"/>
      <c r="CI79" s="45"/>
    </row>
    <row r="80" spans="1:87" ht="47.25" x14ac:dyDescent="0.2">
      <c r="A80" s="6" t="s">
        <v>139</v>
      </c>
      <c r="B80" s="33">
        <f t="shared" si="25"/>
        <v>0</v>
      </c>
      <c r="C80" s="34"/>
      <c r="D80" s="34"/>
      <c r="E80" s="34"/>
      <c r="F80" s="34"/>
      <c r="G80" s="33">
        <f t="shared" si="24"/>
        <v>0</v>
      </c>
      <c r="H80" s="34"/>
      <c r="I80" s="34"/>
      <c r="J80" s="34"/>
      <c r="K80" s="34"/>
      <c r="L80" s="33">
        <f t="shared" si="26"/>
        <v>0</v>
      </c>
      <c r="M80" s="34"/>
      <c r="N80" s="34"/>
      <c r="O80" s="34"/>
      <c r="P80" s="34"/>
      <c r="Q80" s="33">
        <f t="shared" si="27"/>
        <v>0</v>
      </c>
      <c r="R80" s="34"/>
      <c r="S80" s="34"/>
      <c r="T80" s="33">
        <f t="shared" si="28"/>
        <v>0</v>
      </c>
      <c r="U80" s="34"/>
      <c r="V80" s="34"/>
      <c r="W80" s="33">
        <f t="shared" si="29"/>
        <v>0</v>
      </c>
      <c r="X80" s="34"/>
      <c r="Y80" s="34"/>
      <c r="Z80" s="33">
        <f t="shared" si="30"/>
        <v>0</v>
      </c>
      <c r="AA80" s="34"/>
      <c r="AB80" s="34"/>
      <c r="AC80" s="33">
        <f t="shared" si="31"/>
        <v>0</v>
      </c>
      <c r="AD80" s="34"/>
      <c r="AE80" s="34"/>
      <c r="AF80" s="34"/>
      <c r="AG80" s="33">
        <f t="shared" si="32"/>
        <v>0</v>
      </c>
      <c r="AH80" s="34"/>
      <c r="AI80" s="34"/>
      <c r="AJ80" s="33">
        <f t="shared" si="33"/>
        <v>0</v>
      </c>
      <c r="AK80" s="34"/>
      <c r="AL80" s="34"/>
      <c r="AM80" s="33">
        <f t="shared" si="34"/>
        <v>0</v>
      </c>
      <c r="AN80" s="34"/>
      <c r="AO80" s="34"/>
      <c r="AP80" s="33">
        <f t="shared" si="35"/>
        <v>0</v>
      </c>
      <c r="AQ80" s="34"/>
      <c r="AR80" s="34"/>
      <c r="AS80" s="33">
        <f t="shared" si="36"/>
        <v>0</v>
      </c>
      <c r="AT80" s="34"/>
      <c r="AU80" s="34"/>
      <c r="AV80" s="33">
        <f t="shared" si="37"/>
        <v>0</v>
      </c>
      <c r="AW80" s="33">
        <f t="shared" si="38"/>
        <v>0</v>
      </c>
      <c r="AX80" s="33">
        <f t="shared" si="38"/>
        <v>0</v>
      </c>
      <c r="AY80" s="35"/>
      <c r="AZ80" s="35"/>
      <c r="BA80" s="35"/>
      <c r="BB80" s="35"/>
      <c r="BC80" s="35"/>
      <c r="BD80" s="35"/>
      <c r="BE80" s="34"/>
      <c r="BF80" s="34"/>
      <c r="BG80" s="33">
        <f t="shared" si="39"/>
        <v>0</v>
      </c>
      <c r="BH80" s="34"/>
      <c r="BI80" s="34"/>
      <c r="BJ80" s="33">
        <f t="shared" si="40"/>
        <v>0</v>
      </c>
      <c r="BK80" s="34"/>
      <c r="BL80" s="34"/>
      <c r="BM80" s="33">
        <f t="shared" si="41"/>
        <v>0</v>
      </c>
      <c r="BN80" s="34"/>
      <c r="BO80" s="34"/>
      <c r="BP80" s="34"/>
      <c r="BQ80" s="34"/>
      <c r="BR80" s="34"/>
      <c r="BS80" s="34"/>
      <c r="BT80" s="34"/>
      <c r="BU80" s="33">
        <f t="shared" si="42"/>
        <v>0</v>
      </c>
      <c r="BV80" s="34"/>
      <c r="BW80" s="34"/>
      <c r="BX80" s="33">
        <f t="shared" si="43"/>
        <v>0</v>
      </c>
      <c r="BY80" s="34"/>
      <c r="BZ80" s="34"/>
      <c r="CA80" s="33">
        <f t="shared" si="44"/>
        <v>502</v>
      </c>
      <c r="CB80" s="34">
        <f>551-49</f>
        <v>502</v>
      </c>
      <c r="CC80" s="34"/>
      <c r="CD80" s="7">
        <f t="shared" si="45"/>
        <v>502</v>
      </c>
      <c r="CE80" s="8">
        <f t="shared" si="46"/>
        <v>502</v>
      </c>
      <c r="CF80" s="9">
        <f t="shared" si="47"/>
        <v>0</v>
      </c>
      <c r="CG80" s="10"/>
      <c r="CI80" s="45"/>
    </row>
    <row r="81" spans="1:87" ht="47.25" x14ac:dyDescent="0.2">
      <c r="A81" s="6" t="s">
        <v>140</v>
      </c>
      <c r="B81" s="33">
        <f t="shared" si="25"/>
        <v>0</v>
      </c>
      <c r="C81" s="34"/>
      <c r="D81" s="34"/>
      <c r="E81" s="34"/>
      <c r="F81" s="34"/>
      <c r="G81" s="33">
        <f t="shared" si="24"/>
        <v>0</v>
      </c>
      <c r="H81" s="34"/>
      <c r="I81" s="34"/>
      <c r="J81" s="34"/>
      <c r="K81" s="34"/>
      <c r="L81" s="33">
        <f t="shared" si="26"/>
        <v>0</v>
      </c>
      <c r="M81" s="34"/>
      <c r="N81" s="34"/>
      <c r="O81" s="34"/>
      <c r="P81" s="34"/>
      <c r="Q81" s="33">
        <f t="shared" si="27"/>
        <v>0</v>
      </c>
      <c r="R81" s="34"/>
      <c r="S81" s="34"/>
      <c r="T81" s="33">
        <f t="shared" si="28"/>
        <v>0</v>
      </c>
      <c r="U81" s="34"/>
      <c r="V81" s="34"/>
      <c r="W81" s="33">
        <f t="shared" si="29"/>
        <v>0</v>
      </c>
      <c r="X81" s="34"/>
      <c r="Y81" s="34"/>
      <c r="Z81" s="33">
        <f t="shared" si="30"/>
        <v>0</v>
      </c>
      <c r="AA81" s="34"/>
      <c r="AB81" s="34"/>
      <c r="AC81" s="33">
        <f t="shared" si="31"/>
        <v>0</v>
      </c>
      <c r="AD81" s="34"/>
      <c r="AE81" s="34"/>
      <c r="AF81" s="34"/>
      <c r="AG81" s="33">
        <f t="shared" si="32"/>
        <v>0</v>
      </c>
      <c r="AH81" s="34"/>
      <c r="AI81" s="34"/>
      <c r="AJ81" s="33">
        <f t="shared" si="33"/>
        <v>0</v>
      </c>
      <c r="AK81" s="34"/>
      <c r="AL81" s="34"/>
      <c r="AM81" s="33">
        <f t="shared" si="34"/>
        <v>0</v>
      </c>
      <c r="AN81" s="34"/>
      <c r="AO81" s="34"/>
      <c r="AP81" s="33">
        <f t="shared" si="35"/>
        <v>0</v>
      </c>
      <c r="AQ81" s="34"/>
      <c r="AR81" s="34"/>
      <c r="AS81" s="33">
        <f t="shared" si="36"/>
        <v>0</v>
      </c>
      <c r="AT81" s="34"/>
      <c r="AU81" s="34"/>
      <c r="AV81" s="33">
        <f t="shared" si="37"/>
        <v>0</v>
      </c>
      <c r="AW81" s="33">
        <f t="shared" si="38"/>
        <v>0</v>
      </c>
      <c r="AX81" s="33">
        <f t="shared" si="38"/>
        <v>0</v>
      </c>
      <c r="AY81" s="35"/>
      <c r="AZ81" s="35"/>
      <c r="BA81" s="35"/>
      <c r="BB81" s="35"/>
      <c r="BC81" s="35"/>
      <c r="BD81" s="35"/>
      <c r="BE81" s="34"/>
      <c r="BF81" s="34"/>
      <c r="BG81" s="33">
        <f t="shared" si="39"/>
        <v>0</v>
      </c>
      <c r="BH81" s="34"/>
      <c r="BI81" s="34"/>
      <c r="BJ81" s="33">
        <f t="shared" si="40"/>
        <v>0</v>
      </c>
      <c r="BK81" s="34"/>
      <c r="BL81" s="34"/>
      <c r="BM81" s="33">
        <f t="shared" si="41"/>
        <v>1431</v>
      </c>
      <c r="BN81" s="34">
        <v>1120</v>
      </c>
      <c r="BO81" s="34"/>
      <c r="BP81" s="34">
        <v>311</v>
      </c>
      <c r="BQ81" s="34"/>
      <c r="BR81" s="34">
        <f>956+144</f>
        <v>1100</v>
      </c>
      <c r="BS81" s="34"/>
      <c r="BT81" s="34"/>
      <c r="BU81" s="33">
        <f t="shared" si="42"/>
        <v>0</v>
      </c>
      <c r="BV81" s="34"/>
      <c r="BW81" s="34"/>
      <c r="BX81" s="33">
        <f t="shared" si="43"/>
        <v>0</v>
      </c>
      <c r="BY81" s="34"/>
      <c r="BZ81" s="34"/>
      <c r="CA81" s="33">
        <f t="shared" si="44"/>
        <v>0</v>
      </c>
      <c r="CB81" s="34"/>
      <c r="CC81" s="34"/>
      <c r="CD81" s="7">
        <f t="shared" si="45"/>
        <v>2531</v>
      </c>
      <c r="CE81" s="8">
        <f t="shared" si="46"/>
        <v>2531</v>
      </c>
      <c r="CF81" s="9">
        <f t="shared" si="47"/>
        <v>0</v>
      </c>
      <c r="CG81" s="10"/>
      <c r="CI81" s="45"/>
    </row>
    <row r="82" spans="1:87" ht="47.25" x14ac:dyDescent="0.2">
      <c r="A82" s="6" t="s">
        <v>141</v>
      </c>
      <c r="B82" s="33">
        <f t="shared" si="25"/>
        <v>0</v>
      </c>
      <c r="C82" s="34"/>
      <c r="D82" s="34"/>
      <c r="E82" s="34"/>
      <c r="F82" s="34"/>
      <c r="G82" s="33">
        <f t="shared" si="24"/>
        <v>0</v>
      </c>
      <c r="H82" s="34"/>
      <c r="I82" s="34"/>
      <c r="J82" s="34"/>
      <c r="K82" s="34"/>
      <c r="L82" s="33">
        <f t="shared" si="26"/>
        <v>0</v>
      </c>
      <c r="M82" s="34"/>
      <c r="N82" s="34"/>
      <c r="O82" s="34"/>
      <c r="P82" s="34"/>
      <c r="Q82" s="33">
        <f t="shared" si="27"/>
        <v>0</v>
      </c>
      <c r="R82" s="34"/>
      <c r="S82" s="34"/>
      <c r="T82" s="33">
        <f t="shared" si="28"/>
        <v>0</v>
      </c>
      <c r="U82" s="34"/>
      <c r="V82" s="34"/>
      <c r="W82" s="33">
        <f t="shared" si="29"/>
        <v>0</v>
      </c>
      <c r="X82" s="34"/>
      <c r="Y82" s="34"/>
      <c r="Z82" s="33">
        <f t="shared" si="30"/>
        <v>200</v>
      </c>
      <c r="AA82" s="34"/>
      <c r="AB82" s="34">
        <v>200</v>
      </c>
      <c r="AC82" s="33">
        <f t="shared" si="31"/>
        <v>0</v>
      </c>
      <c r="AD82" s="34"/>
      <c r="AE82" s="34"/>
      <c r="AF82" s="34"/>
      <c r="AG82" s="33">
        <f t="shared" si="32"/>
        <v>0</v>
      </c>
      <c r="AH82" s="34"/>
      <c r="AI82" s="34"/>
      <c r="AJ82" s="33">
        <f t="shared" si="33"/>
        <v>0</v>
      </c>
      <c r="AK82" s="34"/>
      <c r="AL82" s="34"/>
      <c r="AM82" s="33">
        <f t="shared" si="34"/>
        <v>0</v>
      </c>
      <c r="AN82" s="34"/>
      <c r="AO82" s="34"/>
      <c r="AP82" s="33">
        <f t="shared" si="35"/>
        <v>0</v>
      </c>
      <c r="AQ82" s="34"/>
      <c r="AR82" s="34"/>
      <c r="AS82" s="33">
        <f t="shared" si="36"/>
        <v>0</v>
      </c>
      <c r="AT82" s="34"/>
      <c r="AU82" s="34"/>
      <c r="AV82" s="33">
        <f t="shared" si="37"/>
        <v>0</v>
      </c>
      <c r="AW82" s="33">
        <f t="shared" si="38"/>
        <v>0</v>
      </c>
      <c r="AX82" s="33">
        <f t="shared" si="38"/>
        <v>0</v>
      </c>
      <c r="AY82" s="35"/>
      <c r="AZ82" s="35"/>
      <c r="BA82" s="35"/>
      <c r="BB82" s="35"/>
      <c r="BC82" s="35"/>
      <c r="BD82" s="35"/>
      <c r="BE82" s="34"/>
      <c r="BF82" s="34"/>
      <c r="BG82" s="33">
        <f t="shared" si="39"/>
        <v>0</v>
      </c>
      <c r="BH82" s="34"/>
      <c r="BI82" s="34"/>
      <c r="BJ82" s="33">
        <f t="shared" si="40"/>
        <v>0</v>
      </c>
      <c r="BK82" s="34"/>
      <c r="BL82" s="34"/>
      <c r="BM82" s="33">
        <f t="shared" si="41"/>
        <v>0</v>
      </c>
      <c r="BN82" s="34"/>
      <c r="BO82" s="34"/>
      <c r="BP82" s="34"/>
      <c r="BQ82" s="34"/>
      <c r="BR82" s="34"/>
      <c r="BS82" s="34"/>
      <c r="BT82" s="34"/>
      <c r="BU82" s="33">
        <f t="shared" si="42"/>
        <v>0</v>
      </c>
      <c r="BV82" s="34"/>
      <c r="BW82" s="34"/>
      <c r="BX82" s="33">
        <f t="shared" si="43"/>
        <v>0</v>
      </c>
      <c r="BY82" s="34"/>
      <c r="BZ82" s="34"/>
      <c r="CA82" s="33">
        <f t="shared" si="44"/>
        <v>0</v>
      </c>
      <c r="CB82" s="34"/>
      <c r="CC82" s="34"/>
      <c r="CD82" s="7">
        <f t="shared" si="45"/>
        <v>200</v>
      </c>
      <c r="CE82" s="8">
        <f t="shared" si="46"/>
        <v>0</v>
      </c>
      <c r="CF82" s="9">
        <f t="shared" si="47"/>
        <v>200</v>
      </c>
      <c r="CG82" s="10"/>
      <c r="CI82" s="45"/>
    </row>
    <row r="83" spans="1:87" ht="47.25" x14ac:dyDescent="0.2">
      <c r="A83" s="6" t="s">
        <v>142</v>
      </c>
      <c r="B83" s="33">
        <f t="shared" si="25"/>
        <v>0</v>
      </c>
      <c r="C83" s="34"/>
      <c r="D83" s="34"/>
      <c r="E83" s="34"/>
      <c r="F83" s="34"/>
      <c r="G83" s="33">
        <f t="shared" si="24"/>
        <v>0</v>
      </c>
      <c r="H83" s="34"/>
      <c r="I83" s="34"/>
      <c r="J83" s="34"/>
      <c r="K83" s="34"/>
      <c r="L83" s="33">
        <f t="shared" si="26"/>
        <v>528</v>
      </c>
      <c r="M83" s="34"/>
      <c r="N83" s="34"/>
      <c r="O83" s="34"/>
      <c r="P83" s="34">
        <v>528</v>
      </c>
      <c r="Q83" s="33">
        <f t="shared" si="27"/>
        <v>0</v>
      </c>
      <c r="R83" s="34"/>
      <c r="S83" s="34"/>
      <c r="T83" s="33">
        <f t="shared" si="28"/>
        <v>0</v>
      </c>
      <c r="U83" s="34"/>
      <c r="V83" s="34"/>
      <c r="W83" s="33">
        <f t="shared" si="29"/>
        <v>0</v>
      </c>
      <c r="X83" s="34"/>
      <c r="Y83" s="34"/>
      <c r="Z83" s="33">
        <f t="shared" si="30"/>
        <v>105</v>
      </c>
      <c r="AA83" s="34">
        <v>105</v>
      </c>
      <c r="AB83" s="34"/>
      <c r="AC83" s="33">
        <f t="shared" si="31"/>
        <v>0</v>
      </c>
      <c r="AD83" s="34"/>
      <c r="AE83" s="34"/>
      <c r="AF83" s="34"/>
      <c r="AG83" s="33">
        <f t="shared" si="32"/>
        <v>0</v>
      </c>
      <c r="AH83" s="34"/>
      <c r="AI83" s="34"/>
      <c r="AJ83" s="33">
        <f t="shared" si="33"/>
        <v>0</v>
      </c>
      <c r="AK83" s="34"/>
      <c r="AL83" s="34"/>
      <c r="AM83" s="33">
        <f t="shared" si="34"/>
        <v>0</v>
      </c>
      <c r="AN83" s="34"/>
      <c r="AO83" s="34"/>
      <c r="AP83" s="33">
        <f t="shared" si="35"/>
        <v>160</v>
      </c>
      <c r="AQ83" s="34">
        <v>160</v>
      </c>
      <c r="AR83" s="34"/>
      <c r="AS83" s="33">
        <f t="shared" si="36"/>
        <v>0</v>
      </c>
      <c r="AT83" s="34"/>
      <c r="AU83" s="34"/>
      <c r="AV83" s="33">
        <f t="shared" si="37"/>
        <v>0</v>
      </c>
      <c r="AW83" s="33">
        <f t="shared" si="38"/>
        <v>0</v>
      </c>
      <c r="AX83" s="33">
        <f t="shared" si="38"/>
        <v>0</v>
      </c>
      <c r="AY83" s="35"/>
      <c r="AZ83" s="35"/>
      <c r="BA83" s="35"/>
      <c r="BB83" s="35"/>
      <c r="BC83" s="35"/>
      <c r="BD83" s="35"/>
      <c r="BE83" s="34"/>
      <c r="BF83" s="34"/>
      <c r="BG83" s="33">
        <f t="shared" si="39"/>
        <v>0</v>
      </c>
      <c r="BH83" s="34"/>
      <c r="BI83" s="34"/>
      <c r="BJ83" s="33">
        <f t="shared" si="40"/>
        <v>0</v>
      </c>
      <c r="BK83" s="34"/>
      <c r="BL83" s="34"/>
      <c r="BM83" s="33">
        <f t="shared" si="41"/>
        <v>0</v>
      </c>
      <c r="BN83" s="34"/>
      <c r="BO83" s="34"/>
      <c r="BP83" s="34"/>
      <c r="BQ83" s="34"/>
      <c r="BR83" s="34"/>
      <c r="BS83" s="34"/>
      <c r="BT83" s="34"/>
      <c r="BU83" s="33">
        <f t="shared" si="42"/>
        <v>0</v>
      </c>
      <c r="BV83" s="34"/>
      <c r="BW83" s="34"/>
      <c r="BX83" s="33">
        <f t="shared" si="43"/>
        <v>0</v>
      </c>
      <c r="BY83" s="34"/>
      <c r="BZ83" s="34"/>
      <c r="CA83" s="33">
        <f t="shared" si="44"/>
        <v>0</v>
      </c>
      <c r="CB83" s="34"/>
      <c r="CC83" s="34"/>
      <c r="CD83" s="7">
        <f t="shared" si="45"/>
        <v>793</v>
      </c>
      <c r="CE83" s="8">
        <f t="shared" si="46"/>
        <v>793</v>
      </c>
      <c r="CF83" s="9">
        <f t="shared" si="47"/>
        <v>0</v>
      </c>
      <c r="CG83" s="10"/>
      <c r="CI83" s="45"/>
    </row>
    <row r="84" spans="1:87" ht="45.75" customHeight="1" x14ac:dyDescent="0.2">
      <c r="A84" s="6" t="s">
        <v>143</v>
      </c>
      <c r="B84" s="33">
        <f t="shared" si="25"/>
        <v>0</v>
      </c>
      <c r="C84" s="34"/>
      <c r="D84" s="34"/>
      <c r="E84" s="34"/>
      <c r="F84" s="34"/>
      <c r="G84" s="33">
        <f t="shared" si="24"/>
        <v>0</v>
      </c>
      <c r="H84" s="34"/>
      <c r="I84" s="34"/>
      <c r="J84" s="34"/>
      <c r="K84" s="34"/>
      <c r="L84" s="33">
        <f t="shared" si="26"/>
        <v>1200</v>
      </c>
      <c r="M84" s="34"/>
      <c r="N84" s="34"/>
      <c r="O84" s="34"/>
      <c r="P84" s="34">
        <v>1200</v>
      </c>
      <c r="Q84" s="33">
        <f t="shared" si="27"/>
        <v>0</v>
      </c>
      <c r="R84" s="34"/>
      <c r="S84" s="34"/>
      <c r="T84" s="33">
        <f t="shared" si="28"/>
        <v>0</v>
      </c>
      <c r="U84" s="34"/>
      <c r="V84" s="34"/>
      <c r="W84" s="33">
        <f t="shared" si="29"/>
        <v>0</v>
      </c>
      <c r="X84" s="34"/>
      <c r="Y84" s="34"/>
      <c r="Z84" s="33">
        <f t="shared" si="30"/>
        <v>174</v>
      </c>
      <c r="AA84" s="34">
        <v>174</v>
      </c>
      <c r="AB84" s="34"/>
      <c r="AC84" s="33">
        <f t="shared" si="31"/>
        <v>0</v>
      </c>
      <c r="AD84" s="34"/>
      <c r="AE84" s="34"/>
      <c r="AF84" s="34"/>
      <c r="AG84" s="33">
        <f t="shared" si="32"/>
        <v>0</v>
      </c>
      <c r="AH84" s="34"/>
      <c r="AI84" s="34"/>
      <c r="AJ84" s="33">
        <f t="shared" si="33"/>
        <v>0</v>
      </c>
      <c r="AK84" s="34"/>
      <c r="AL84" s="34"/>
      <c r="AM84" s="33">
        <f t="shared" si="34"/>
        <v>0</v>
      </c>
      <c r="AN84" s="34"/>
      <c r="AO84" s="34"/>
      <c r="AP84" s="33">
        <f t="shared" si="35"/>
        <v>209</v>
      </c>
      <c r="AQ84" s="34">
        <v>209</v>
      </c>
      <c r="AR84" s="34"/>
      <c r="AS84" s="33">
        <f t="shared" si="36"/>
        <v>0</v>
      </c>
      <c r="AT84" s="34"/>
      <c r="AU84" s="34"/>
      <c r="AV84" s="33">
        <f t="shared" si="37"/>
        <v>0</v>
      </c>
      <c r="AW84" s="33">
        <f t="shared" si="38"/>
        <v>0</v>
      </c>
      <c r="AX84" s="33">
        <f t="shared" si="38"/>
        <v>0</v>
      </c>
      <c r="AY84" s="35"/>
      <c r="AZ84" s="35"/>
      <c r="BA84" s="35"/>
      <c r="BB84" s="35"/>
      <c r="BC84" s="35"/>
      <c r="BD84" s="35"/>
      <c r="BE84" s="34"/>
      <c r="BF84" s="34"/>
      <c r="BG84" s="33">
        <f t="shared" si="39"/>
        <v>0</v>
      </c>
      <c r="BH84" s="34"/>
      <c r="BI84" s="34"/>
      <c r="BJ84" s="33">
        <f t="shared" si="40"/>
        <v>0</v>
      </c>
      <c r="BK84" s="34"/>
      <c r="BL84" s="34"/>
      <c r="BM84" s="33">
        <f t="shared" si="41"/>
        <v>181</v>
      </c>
      <c r="BN84" s="34">
        <v>119</v>
      </c>
      <c r="BO84" s="34"/>
      <c r="BP84" s="34">
        <v>62</v>
      </c>
      <c r="BQ84" s="34"/>
      <c r="BR84" s="34"/>
      <c r="BS84" s="34"/>
      <c r="BT84" s="34"/>
      <c r="BU84" s="33">
        <f t="shared" si="42"/>
        <v>0</v>
      </c>
      <c r="BV84" s="34"/>
      <c r="BW84" s="34"/>
      <c r="BX84" s="33">
        <f t="shared" si="43"/>
        <v>0</v>
      </c>
      <c r="BY84" s="34"/>
      <c r="BZ84" s="34"/>
      <c r="CA84" s="33">
        <f t="shared" si="44"/>
        <v>0</v>
      </c>
      <c r="CB84" s="34"/>
      <c r="CC84" s="34"/>
      <c r="CD84" s="7">
        <f t="shared" si="45"/>
        <v>1764</v>
      </c>
      <c r="CE84" s="8">
        <f t="shared" si="46"/>
        <v>1764</v>
      </c>
      <c r="CF84" s="9">
        <f t="shared" si="47"/>
        <v>0</v>
      </c>
      <c r="CG84" s="10"/>
      <c r="CI84" s="45"/>
    </row>
    <row r="85" spans="1:87" ht="94.5" x14ac:dyDescent="0.2">
      <c r="A85" s="6" t="s">
        <v>144</v>
      </c>
      <c r="B85" s="33">
        <f t="shared" si="25"/>
        <v>0</v>
      </c>
      <c r="C85" s="40"/>
      <c r="D85" s="40"/>
      <c r="E85" s="40"/>
      <c r="F85" s="40"/>
      <c r="G85" s="33">
        <f t="shared" si="24"/>
        <v>0</v>
      </c>
      <c r="H85" s="40"/>
      <c r="I85" s="40"/>
      <c r="J85" s="40"/>
      <c r="K85" s="40"/>
      <c r="L85" s="33">
        <f t="shared" si="26"/>
        <v>0</v>
      </c>
      <c r="M85" s="40"/>
      <c r="N85" s="40"/>
      <c r="O85" s="40"/>
      <c r="P85" s="40"/>
      <c r="Q85" s="33">
        <f t="shared" si="27"/>
        <v>0</v>
      </c>
      <c r="R85" s="40"/>
      <c r="S85" s="40"/>
      <c r="T85" s="33">
        <f t="shared" si="28"/>
        <v>0</v>
      </c>
      <c r="U85" s="40"/>
      <c r="V85" s="40"/>
      <c r="W85" s="33">
        <f t="shared" si="29"/>
        <v>0</v>
      </c>
      <c r="X85" s="40"/>
      <c r="Y85" s="40"/>
      <c r="Z85" s="33">
        <f t="shared" si="30"/>
        <v>0</v>
      </c>
      <c r="AA85" s="40"/>
      <c r="AB85" s="40"/>
      <c r="AC85" s="33">
        <f t="shared" si="31"/>
        <v>0</v>
      </c>
      <c r="AD85" s="40"/>
      <c r="AE85" s="40"/>
      <c r="AF85" s="40"/>
      <c r="AG85" s="33">
        <f t="shared" si="32"/>
        <v>0</v>
      </c>
      <c r="AH85" s="40"/>
      <c r="AI85" s="40"/>
      <c r="AJ85" s="33">
        <f t="shared" si="33"/>
        <v>0</v>
      </c>
      <c r="AK85" s="40"/>
      <c r="AL85" s="40"/>
      <c r="AM85" s="33">
        <f t="shared" si="34"/>
        <v>0</v>
      </c>
      <c r="AN85" s="40"/>
      <c r="AO85" s="40"/>
      <c r="AP85" s="33">
        <f t="shared" si="35"/>
        <v>0</v>
      </c>
      <c r="AQ85" s="40"/>
      <c r="AR85" s="40"/>
      <c r="AS85" s="33">
        <f t="shared" si="36"/>
        <v>0</v>
      </c>
      <c r="AT85" s="40"/>
      <c r="AU85" s="40"/>
      <c r="AV85" s="33">
        <f t="shared" si="37"/>
        <v>0</v>
      </c>
      <c r="AW85" s="33">
        <f t="shared" si="38"/>
        <v>0</v>
      </c>
      <c r="AX85" s="33">
        <f t="shared" si="38"/>
        <v>0</v>
      </c>
      <c r="AY85" s="40"/>
      <c r="AZ85" s="40"/>
      <c r="BA85" s="40"/>
      <c r="BB85" s="40"/>
      <c r="BC85" s="40"/>
      <c r="BD85" s="40"/>
      <c r="BE85" s="40"/>
      <c r="BF85" s="40"/>
      <c r="BG85" s="33">
        <f t="shared" si="39"/>
        <v>0</v>
      </c>
      <c r="BH85" s="40"/>
      <c r="BI85" s="40"/>
      <c r="BJ85" s="33">
        <f t="shared" si="40"/>
        <v>0</v>
      </c>
      <c r="BK85" s="40"/>
      <c r="BL85" s="40"/>
      <c r="BM85" s="33">
        <f t="shared" si="41"/>
        <v>0</v>
      </c>
      <c r="BN85" s="40"/>
      <c r="BO85" s="40"/>
      <c r="BP85" s="40"/>
      <c r="BQ85" s="40"/>
      <c r="BR85" s="40"/>
      <c r="BS85" s="40"/>
      <c r="BT85" s="40"/>
      <c r="BU85" s="33">
        <f t="shared" si="42"/>
        <v>0</v>
      </c>
      <c r="BV85" s="40"/>
      <c r="BW85" s="40"/>
      <c r="BX85" s="33">
        <f t="shared" si="43"/>
        <v>0</v>
      </c>
      <c r="BY85" s="40"/>
      <c r="BZ85" s="40"/>
      <c r="CA85" s="33">
        <f t="shared" si="44"/>
        <v>0</v>
      </c>
      <c r="CB85" s="40"/>
      <c r="CC85" s="40"/>
      <c r="CD85" s="7">
        <v>0</v>
      </c>
      <c r="CE85" s="8">
        <f t="shared" si="46"/>
        <v>0</v>
      </c>
      <c r="CF85" s="9">
        <f t="shared" si="47"/>
        <v>0</v>
      </c>
      <c r="CG85" s="10"/>
      <c r="CI85" s="45"/>
    </row>
    <row r="86" spans="1:87" ht="31.5" x14ac:dyDescent="0.2">
      <c r="A86" s="6" t="s">
        <v>145</v>
      </c>
      <c r="B86" s="33">
        <f t="shared" si="25"/>
        <v>0</v>
      </c>
      <c r="C86" s="34">
        <v>0</v>
      </c>
      <c r="D86" s="34">
        <v>0</v>
      </c>
      <c r="E86" s="34">
        <v>0</v>
      </c>
      <c r="F86" s="34">
        <v>0</v>
      </c>
      <c r="G86" s="33">
        <f t="shared" si="24"/>
        <v>0</v>
      </c>
      <c r="H86" s="34">
        <v>0</v>
      </c>
      <c r="I86" s="34">
        <v>0</v>
      </c>
      <c r="J86" s="34">
        <v>0</v>
      </c>
      <c r="K86" s="34">
        <v>0</v>
      </c>
      <c r="L86" s="33">
        <f t="shared" si="26"/>
        <v>511</v>
      </c>
      <c r="M86" s="34">
        <v>0</v>
      </c>
      <c r="N86" s="34">
        <v>0</v>
      </c>
      <c r="O86" s="34">
        <v>0</v>
      </c>
      <c r="P86" s="34">
        <v>511</v>
      </c>
      <c r="Q86" s="33">
        <f t="shared" si="27"/>
        <v>0</v>
      </c>
      <c r="R86" s="34">
        <v>0</v>
      </c>
      <c r="S86" s="34">
        <v>0</v>
      </c>
      <c r="T86" s="33">
        <f t="shared" si="28"/>
        <v>0</v>
      </c>
      <c r="U86" s="34">
        <v>0</v>
      </c>
      <c r="V86" s="34">
        <v>0</v>
      </c>
      <c r="W86" s="33">
        <f t="shared" si="29"/>
        <v>0</v>
      </c>
      <c r="X86" s="34">
        <v>0</v>
      </c>
      <c r="Y86" s="34">
        <v>0</v>
      </c>
      <c r="Z86" s="33">
        <f t="shared" si="30"/>
        <v>320</v>
      </c>
      <c r="AA86" s="34">
        <v>320</v>
      </c>
      <c r="AB86" s="34">
        <v>0</v>
      </c>
      <c r="AC86" s="33">
        <f t="shared" si="31"/>
        <v>0</v>
      </c>
      <c r="AD86" s="34">
        <v>0</v>
      </c>
      <c r="AE86" s="34"/>
      <c r="AF86" s="34">
        <v>0</v>
      </c>
      <c r="AG86" s="33">
        <f t="shared" si="32"/>
        <v>0</v>
      </c>
      <c r="AH86" s="34">
        <v>0</v>
      </c>
      <c r="AI86" s="34">
        <v>0</v>
      </c>
      <c r="AJ86" s="33">
        <f t="shared" si="33"/>
        <v>0</v>
      </c>
      <c r="AK86" s="34">
        <v>0</v>
      </c>
      <c r="AL86" s="34">
        <v>0</v>
      </c>
      <c r="AM86" s="33">
        <f t="shared" si="34"/>
        <v>0</v>
      </c>
      <c r="AN86" s="34">
        <v>0</v>
      </c>
      <c r="AO86" s="34">
        <v>0</v>
      </c>
      <c r="AP86" s="33">
        <f t="shared" si="35"/>
        <v>140</v>
      </c>
      <c r="AQ86" s="34">
        <v>140</v>
      </c>
      <c r="AR86" s="34">
        <v>0</v>
      </c>
      <c r="AS86" s="33">
        <f t="shared" si="36"/>
        <v>0</v>
      </c>
      <c r="AT86" s="34">
        <v>0</v>
      </c>
      <c r="AU86" s="34">
        <v>0</v>
      </c>
      <c r="AV86" s="33">
        <f t="shared" si="37"/>
        <v>0</v>
      </c>
      <c r="AW86" s="33">
        <f t="shared" si="38"/>
        <v>0</v>
      </c>
      <c r="AX86" s="33">
        <f t="shared" si="38"/>
        <v>0</v>
      </c>
      <c r="AY86" s="35"/>
      <c r="AZ86" s="35"/>
      <c r="BA86" s="35"/>
      <c r="BB86" s="35"/>
      <c r="BC86" s="35"/>
      <c r="BD86" s="35"/>
      <c r="BE86" s="34"/>
      <c r="BF86" s="34">
        <v>0</v>
      </c>
      <c r="BG86" s="33">
        <f t="shared" si="39"/>
        <v>0</v>
      </c>
      <c r="BH86" s="34">
        <v>0</v>
      </c>
      <c r="BI86" s="34">
        <v>0</v>
      </c>
      <c r="BJ86" s="33">
        <f t="shared" si="40"/>
        <v>0</v>
      </c>
      <c r="BK86" s="34">
        <v>0</v>
      </c>
      <c r="BL86" s="34">
        <v>0</v>
      </c>
      <c r="BM86" s="33">
        <f t="shared" si="41"/>
        <v>60</v>
      </c>
      <c r="BN86" s="34">
        <v>0</v>
      </c>
      <c r="BO86" s="34">
        <v>0</v>
      </c>
      <c r="BP86" s="34">
        <v>60</v>
      </c>
      <c r="BQ86" s="34">
        <v>0</v>
      </c>
      <c r="BR86" s="34">
        <v>0</v>
      </c>
      <c r="BS86" s="34">
        <v>0</v>
      </c>
      <c r="BT86" s="34">
        <v>0</v>
      </c>
      <c r="BU86" s="33">
        <f t="shared" si="42"/>
        <v>60</v>
      </c>
      <c r="BV86" s="34">
        <v>60</v>
      </c>
      <c r="BW86" s="34">
        <v>0</v>
      </c>
      <c r="BX86" s="33">
        <f t="shared" si="43"/>
        <v>0</v>
      </c>
      <c r="BY86" s="34">
        <v>0</v>
      </c>
      <c r="BZ86" s="34">
        <v>0</v>
      </c>
      <c r="CA86" s="33">
        <f t="shared" si="44"/>
        <v>0</v>
      </c>
      <c r="CB86" s="34">
        <v>0</v>
      </c>
      <c r="CC86" s="34">
        <v>0</v>
      </c>
      <c r="CD86" s="7">
        <f t="shared" si="45"/>
        <v>1091</v>
      </c>
      <c r="CE86" s="8">
        <f t="shared" si="46"/>
        <v>1091</v>
      </c>
      <c r="CF86" s="9">
        <f t="shared" si="47"/>
        <v>0</v>
      </c>
      <c r="CG86" s="10"/>
      <c r="CI86" s="45"/>
    </row>
    <row r="87" spans="1:87" ht="31.5" x14ac:dyDescent="0.2">
      <c r="A87" s="6" t="s">
        <v>146</v>
      </c>
      <c r="B87" s="33">
        <f t="shared" si="25"/>
        <v>0</v>
      </c>
      <c r="C87" s="34"/>
      <c r="D87" s="34"/>
      <c r="E87" s="34"/>
      <c r="F87" s="34"/>
      <c r="G87" s="33">
        <f t="shared" si="24"/>
        <v>0</v>
      </c>
      <c r="H87" s="34"/>
      <c r="I87" s="34"/>
      <c r="J87" s="34"/>
      <c r="K87" s="34"/>
      <c r="L87" s="33">
        <f t="shared" si="26"/>
        <v>0</v>
      </c>
      <c r="M87" s="34"/>
      <c r="N87" s="34"/>
      <c r="O87" s="34"/>
      <c r="P87" s="34"/>
      <c r="Q87" s="33">
        <f t="shared" si="27"/>
        <v>0</v>
      </c>
      <c r="R87" s="34"/>
      <c r="S87" s="34"/>
      <c r="T87" s="33">
        <f t="shared" si="28"/>
        <v>0</v>
      </c>
      <c r="U87" s="34"/>
      <c r="V87" s="34"/>
      <c r="W87" s="33">
        <f t="shared" si="29"/>
        <v>0</v>
      </c>
      <c r="X87" s="34"/>
      <c r="Y87" s="34"/>
      <c r="Z87" s="33">
        <f t="shared" si="30"/>
        <v>0</v>
      </c>
      <c r="AA87" s="34"/>
      <c r="AB87" s="34"/>
      <c r="AC87" s="33">
        <f t="shared" si="31"/>
        <v>0</v>
      </c>
      <c r="AD87" s="34"/>
      <c r="AE87" s="34"/>
      <c r="AF87" s="34"/>
      <c r="AG87" s="33">
        <f t="shared" si="32"/>
        <v>0</v>
      </c>
      <c r="AH87" s="34"/>
      <c r="AI87" s="34"/>
      <c r="AJ87" s="33">
        <f t="shared" si="33"/>
        <v>0</v>
      </c>
      <c r="AK87" s="34"/>
      <c r="AL87" s="34"/>
      <c r="AM87" s="33">
        <f t="shared" si="34"/>
        <v>0</v>
      </c>
      <c r="AN87" s="34"/>
      <c r="AO87" s="34"/>
      <c r="AP87" s="33">
        <f t="shared" si="35"/>
        <v>0</v>
      </c>
      <c r="AQ87" s="34"/>
      <c r="AR87" s="34"/>
      <c r="AS87" s="33">
        <f t="shared" si="36"/>
        <v>0</v>
      </c>
      <c r="AT87" s="34"/>
      <c r="AU87" s="34"/>
      <c r="AV87" s="33">
        <f t="shared" si="37"/>
        <v>0</v>
      </c>
      <c r="AW87" s="33">
        <f t="shared" si="38"/>
        <v>0</v>
      </c>
      <c r="AX87" s="33">
        <f t="shared" si="38"/>
        <v>0</v>
      </c>
      <c r="AY87" s="35"/>
      <c r="AZ87" s="35"/>
      <c r="BA87" s="35"/>
      <c r="BB87" s="35"/>
      <c r="BC87" s="35"/>
      <c r="BD87" s="35"/>
      <c r="BE87" s="34"/>
      <c r="BF87" s="34"/>
      <c r="BG87" s="33">
        <f t="shared" si="39"/>
        <v>0</v>
      </c>
      <c r="BH87" s="34"/>
      <c r="BI87" s="34"/>
      <c r="BJ87" s="33">
        <f t="shared" si="40"/>
        <v>0</v>
      </c>
      <c r="BK87" s="34"/>
      <c r="BL87" s="34"/>
      <c r="BM87" s="33">
        <f t="shared" si="41"/>
        <v>0</v>
      </c>
      <c r="BN87" s="34"/>
      <c r="BO87" s="34"/>
      <c r="BP87" s="34"/>
      <c r="BQ87" s="34"/>
      <c r="BR87" s="34">
        <f>310-72</f>
        <v>238</v>
      </c>
      <c r="BS87" s="34"/>
      <c r="BT87" s="34"/>
      <c r="BU87" s="33">
        <f t="shared" si="42"/>
        <v>0</v>
      </c>
      <c r="BV87" s="34"/>
      <c r="BW87" s="34"/>
      <c r="BX87" s="33">
        <f t="shared" si="43"/>
        <v>0</v>
      </c>
      <c r="BY87" s="34"/>
      <c r="BZ87" s="34"/>
      <c r="CA87" s="33">
        <f t="shared" si="44"/>
        <v>0</v>
      </c>
      <c r="CB87" s="34"/>
      <c r="CC87" s="34"/>
      <c r="CD87" s="7">
        <f t="shared" si="45"/>
        <v>238</v>
      </c>
      <c r="CE87" s="8">
        <f t="shared" si="46"/>
        <v>238</v>
      </c>
      <c r="CF87" s="9">
        <f t="shared" si="47"/>
        <v>0</v>
      </c>
      <c r="CG87" s="10"/>
      <c r="CI87" s="45"/>
    </row>
    <row r="88" spans="1:87" ht="31.5" x14ac:dyDescent="0.2">
      <c r="A88" s="6" t="s">
        <v>147</v>
      </c>
      <c r="B88" s="33">
        <f t="shared" si="25"/>
        <v>0</v>
      </c>
      <c r="C88" s="34"/>
      <c r="D88" s="34"/>
      <c r="E88" s="34"/>
      <c r="F88" s="34"/>
      <c r="G88" s="33">
        <f t="shared" si="24"/>
        <v>0</v>
      </c>
      <c r="H88" s="34"/>
      <c r="I88" s="34"/>
      <c r="J88" s="34"/>
      <c r="K88" s="34"/>
      <c r="L88" s="33">
        <f t="shared" si="26"/>
        <v>6670</v>
      </c>
      <c r="M88" s="34"/>
      <c r="N88" s="34">
        <v>6670</v>
      </c>
      <c r="O88" s="34"/>
      <c r="P88" s="34"/>
      <c r="Q88" s="33">
        <f t="shared" si="27"/>
        <v>0</v>
      </c>
      <c r="R88" s="34"/>
      <c r="S88" s="34"/>
      <c r="T88" s="33">
        <f t="shared" si="28"/>
        <v>0</v>
      </c>
      <c r="U88" s="34"/>
      <c r="V88" s="34"/>
      <c r="W88" s="33">
        <f t="shared" si="29"/>
        <v>0</v>
      </c>
      <c r="X88" s="34"/>
      <c r="Y88" s="34"/>
      <c r="Z88" s="33">
        <f t="shared" si="30"/>
        <v>0</v>
      </c>
      <c r="AA88" s="34"/>
      <c r="AB88" s="34"/>
      <c r="AC88" s="33">
        <f t="shared" si="31"/>
        <v>0</v>
      </c>
      <c r="AD88" s="34"/>
      <c r="AE88" s="34"/>
      <c r="AF88" s="34"/>
      <c r="AG88" s="33">
        <f t="shared" si="32"/>
        <v>0</v>
      </c>
      <c r="AH88" s="34"/>
      <c r="AI88" s="34"/>
      <c r="AJ88" s="33">
        <f t="shared" si="33"/>
        <v>0</v>
      </c>
      <c r="AK88" s="34"/>
      <c r="AL88" s="34"/>
      <c r="AM88" s="33">
        <f t="shared" si="34"/>
        <v>0</v>
      </c>
      <c r="AN88" s="34"/>
      <c r="AO88" s="34"/>
      <c r="AP88" s="33">
        <f t="shared" si="35"/>
        <v>0</v>
      </c>
      <c r="AQ88" s="34"/>
      <c r="AR88" s="34"/>
      <c r="AS88" s="33">
        <f t="shared" si="36"/>
        <v>0</v>
      </c>
      <c r="AT88" s="34"/>
      <c r="AU88" s="34"/>
      <c r="AV88" s="33">
        <f t="shared" si="37"/>
        <v>0</v>
      </c>
      <c r="AW88" s="33">
        <f t="shared" si="38"/>
        <v>0</v>
      </c>
      <c r="AX88" s="33">
        <f t="shared" si="38"/>
        <v>0</v>
      </c>
      <c r="AY88" s="35"/>
      <c r="AZ88" s="35"/>
      <c r="BA88" s="35"/>
      <c r="BB88" s="35"/>
      <c r="BC88" s="35"/>
      <c r="BD88" s="35"/>
      <c r="BE88" s="34"/>
      <c r="BF88" s="34"/>
      <c r="BG88" s="33">
        <f t="shared" si="39"/>
        <v>0</v>
      </c>
      <c r="BH88" s="34"/>
      <c r="BI88" s="34"/>
      <c r="BJ88" s="33">
        <f t="shared" si="40"/>
        <v>0</v>
      </c>
      <c r="BK88" s="34"/>
      <c r="BL88" s="34"/>
      <c r="BM88" s="33">
        <f t="shared" si="41"/>
        <v>0</v>
      </c>
      <c r="BN88" s="34"/>
      <c r="BO88" s="34"/>
      <c r="BP88" s="34"/>
      <c r="BQ88" s="34"/>
      <c r="BR88" s="34"/>
      <c r="BS88" s="34"/>
      <c r="BT88" s="34"/>
      <c r="BU88" s="33">
        <f t="shared" si="42"/>
        <v>0</v>
      </c>
      <c r="BV88" s="34"/>
      <c r="BW88" s="34"/>
      <c r="BX88" s="33">
        <f t="shared" si="43"/>
        <v>0</v>
      </c>
      <c r="BY88" s="34"/>
      <c r="BZ88" s="34"/>
      <c r="CA88" s="33">
        <f t="shared" si="44"/>
        <v>0</v>
      </c>
      <c r="CB88" s="34"/>
      <c r="CC88" s="34"/>
      <c r="CD88" s="7">
        <f t="shared" si="45"/>
        <v>6670</v>
      </c>
      <c r="CE88" s="8">
        <f t="shared" si="46"/>
        <v>6670</v>
      </c>
      <c r="CF88" s="9">
        <f t="shared" si="47"/>
        <v>0</v>
      </c>
      <c r="CG88" s="10"/>
      <c r="CI88" s="45"/>
    </row>
    <row r="89" spans="1:87" ht="31.5" x14ac:dyDescent="0.2">
      <c r="A89" s="6" t="s">
        <v>148</v>
      </c>
      <c r="B89" s="33">
        <f t="shared" si="25"/>
        <v>0</v>
      </c>
      <c r="C89" s="34"/>
      <c r="D89" s="34"/>
      <c r="E89" s="34"/>
      <c r="F89" s="34"/>
      <c r="G89" s="33">
        <f t="shared" si="24"/>
        <v>0</v>
      </c>
      <c r="H89" s="34"/>
      <c r="I89" s="34"/>
      <c r="J89" s="34"/>
      <c r="K89" s="34"/>
      <c r="L89" s="33">
        <f t="shared" si="26"/>
        <v>853</v>
      </c>
      <c r="M89" s="34"/>
      <c r="N89" s="34">
        <v>843</v>
      </c>
      <c r="O89" s="34"/>
      <c r="P89" s="34">
        <v>10</v>
      </c>
      <c r="Q89" s="33">
        <f t="shared" si="27"/>
        <v>0</v>
      </c>
      <c r="R89" s="34"/>
      <c r="S89" s="34"/>
      <c r="T89" s="33">
        <f t="shared" si="28"/>
        <v>0</v>
      </c>
      <c r="U89" s="34"/>
      <c r="V89" s="34"/>
      <c r="W89" s="33">
        <f t="shared" si="29"/>
        <v>0</v>
      </c>
      <c r="X89" s="34"/>
      <c r="Y89" s="34"/>
      <c r="Z89" s="33">
        <f t="shared" si="30"/>
        <v>10</v>
      </c>
      <c r="AA89" s="34">
        <v>10</v>
      </c>
      <c r="AB89" s="34"/>
      <c r="AC89" s="33">
        <f t="shared" si="31"/>
        <v>0</v>
      </c>
      <c r="AD89" s="34"/>
      <c r="AE89" s="34"/>
      <c r="AF89" s="34"/>
      <c r="AG89" s="33">
        <f t="shared" si="32"/>
        <v>0</v>
      </c>
      <c r="AH89" s="34"/>
      <c r="AI89" s="34"/>
      <c r="AJ89" s="33">
        <f t="shared" si="33"/>
        <v>0</v>
      </c>
      <c r="AK89" s="34"/>
      <c r="AL89" s="34"/>
      <c r="AM89" s="33">
        <f t="shared" si="34"/>
        <v>0</v>
      </c>
      <c r="AN89" s="34"/>
      <c r="AO89" s="34"/>
      <c r="AP89" s="33">
        <f t="shared" si="35"/>
        <v>0</v>
      </c>
      <c r="AQ89" s="34"/>
      <c r="AR89" s="34"/>
      <c r="AS89" s="33">
        <f t="shared" si="36"/>
        <v>0</v>
      </c>
      <c r="AT89" s="34"/>
      <c r="AU89" s="34"/>
      <c r="AV89" s="33">
        <f t="shared" si="37"/>
        <v>0</v>
      </c>
      <c r="AW89" s="33">
        <f t="shared" si="38"/>
        <v>0</v>
      </c>
      <c r="AX89" s="33">
        <f t="shared" si="38"/>
        <v>0</v>
      </c>
      <c r="AY89" s="35"/>
      <c r="AZ89" s="35"/>
      <c r="BA89" s="35"/>
      <c r="BB89" s="35"/>
      <c r="BC89" s="35"/>
      <c r="BD89" s="35"/>
      <c r="BE89" s="34"/>
      <c r="BF89" s="34"/>
      <c r="BG89" s="33">
        <f t="shared" si="39"/>
        <v>0</v>
      </c>
      <c r="BH89" s="34"/>
      <c r="BI89" s="34"/>
      <c r="BJ89" s="33">
        <f t="shared" si="40"/>
        <v>0</v>
      </c>
      <c r="BK89" s="34"/>
      <c r="BL89" s="34"/>
      <c r="BM89" s="33">
        <f t="shared" si="41"/>
        <v>0</v>
      </c>
      <c r="BN89" s="34"/>
      <c r="BO89" s="34"/>
      <c r="BP89" s="34"/>
      <c r="BQ89" s="34"/>
      <c r="BR89" s="34"/>
      <c r="BS89" s="34"/>
      <c r="BT89" s="34"/>
      <c r="BU89" s="33">
        <f t="shared" si="42"/>
        <v>0</v>
      </c>
      <c r="BV89" s="34"/>
      <c r="BW89" s="34"/>
      <c r="BX89" s="33">
        <f t="shared" si="43"/>
        <v>0</v>
      </c>
      <c r="BY89" s="34"/>
      <c r="BZ89" s="34"/>
      <c r="CA89" s="33">
        <f t="shared" si="44"/>
        <v>0</v>
      </c>
      <c r="CB89" s="34"/>
      <c r="CC89" s="34"/>
      <c r="CD89" s="7">
        <f t="shared" si="45"/>
        <v>863</v>
      </c>
      <c r="CE89" s="8">
        <f t="shared" si="46"/>
        <v>863</v>
      </c>
      <c r="CF89" s="9">
        <f t="shared" si="47"/>
        <v>0</v>
      </c>
      <c r="CG89" s="10"/>
      <c r="CI89" s="45"/>
    </row>
    <row r="90" spans="1:87" ht="31.5" x14ac:dyDescent="0.2">
      <c r="A90" s="6" t="s">
        <v>149</v>
      </c>
      <c r="B90" s="33">
        <f t="shared" si="25"/>
        <v>0</v>
      </c>
      <c r="C90" s="34"/>
      <c r="D90" s="34"/>
      <c r="E90" s="34"/>
      <c r="F90" s="34"/>
      <c r="G90" s="33">
        <f t="shared" si="24"/>
        <v>0</v>
      </c>
      <c r="H90" s="34"/>
      <c r="I90" s="34"/>
      <c r="J90" s="34"/>
      <c r="K90" s="34"/>
      <c r="L90" s="33">
        <f t="shared" si="26"/>
        <v>100</v>
      </c>
      <c r="M90" s="34"/>
      <c r="N90" s="34"/>
      <c r="O90" s="34"/>
      <c r="P90" s="34">
        <v>100</v>
      </c>
      <c r="Q90" s="33">
        <f t="shared" si="27"/>
        <v>0</v>
      </c>
      <c r="R90" s="34"/>
      <c r="S90" s="34"/>
      <c r="T90" s="33">
        <f t="shared" si="28"/>
        <v>0</v>
      </c>
      <c r="U90" s="34"/>
      <c r="V90" s="34"/>
      <c r="W90" s="33">
        <f t="shared" si="29"/>
        <v>0</v>
      </c>
      <c r="X90" s="34"/>
      <c r="Y90" s="34"/>
      <c r="Z90" s="33">
        <f t="shared" si="30"/>
        <v>98</v>
      </c>
      <c r="AA90" s="34">
        <v>98</v>
      </c>
      <c r="AB90" s="34"/>
      <c r="AC90" s="33">
        <f t="shared" si="31"/>
        <v>0</v>
      </c>
      <c r="AD90" s="34"/>
      <c r="AE90" s="34"/>
      <c r="AF90" s="34"/>
      <c r="AG90" s="33">
        <f t="shared" si="32"/>
        <v>0</v>
      </c>
      <c r="AH90" s="34"/>
      <c r="AI90" s="34"/>
      <c r="AJ90" s="33">
        <f t="shared" si="33"/>
        <v>0</v>
      </c>
      <c r="AK90" s="34"/>
      <c r="AL90" s="34"/>
      <c r="AM90" s="33">
        <f t="shared" si="34"/>
        <v>0</v>
      </c>
      <c r="AN90" s="34"/>
      <c r="AO90" s="34"/>
      <c r="AP90" s="33">
        <f t="shared" si="35"/>
        <v>0</v>
      </c>
      <c r="AQ90" s="34"/>
      <c r="AR90" s="34"/>
      <c r="AS90" s="33">
        <f t="shared" si="36"/>
        <v>0</v>
      </c>
      <c r="AT90" s="34"/>
      <c r="AU90" s="34"/>
      <c r="AV90" s="33">
        <f t="shared" si="37"/>
        <v>0</v>
      </c>
      <c r="AW90" s="33">
        <f t="shared" si="38"/>
        <v>0</v>
      </c>
      <c r="AX90" s="33">
        <f t="shared" si="38"/>
        <v>0</v>
      </c>
      <c r="AY90" s="35"/>
      <c r="AZ90" s="35"/>
      <c r="BA90" s="35"/>
      <c r="BB90" s="35"/>
      <c r="BC90" s="35"/>
      <c r="BD90" s="35"/>
      <c r="BE90" s="34"/>
      <c r="BF90" s="34"/>
      <c r="BG90" s="33">
        <f t="shared" si="39"/>
        <v>0</v>
      </c>
      <c r="BH90" s="34"/>
      <c r="BI90" s="34"/>
      <c r="BJ90" s="33">
        <f t="shared" si="40"/>
        <v>0</v>
      </c>
      <c r="BK90" s="34"/>
      <c r="BL90" s="34"/>
      <c r="BM90" s="33">
        <f t="shared" si="41"/>
        <v>20</v>
      </c>
      <c r="BN90" s="34">
        <v>20</v>
      </c>
      <c r="BO90" s="34"/>
      <c r="BP90" s="34"/>
      <c r="BQ90" s="34"/>
      <c r="BR90" s="34"/>
      <c r="BS90" s="34"/>
      <c r="BT90" s="34"/>
      <c r="BU90" s="33">
        <f t="shared" si="42"/>
        <v>0</v>
      </c>
      <c r="BV90" s="34"/>
      <c r="BW90" s="34"/>
      <c r="BX90" s="33">
        <f t="shared" si="43"/>
        <v>0</v>
      </c>
      <c r="BY90" s="34"/>
      <c r="BZ90" s="34"/>
      <c r="CA90" s="33">
        <f t="shared" si="44"/>
        <v>0</v>
      </c>
      <c r="CB90" s="34"/>
      <c r="CC90" s="34"/>
      <c r="CD90" s="7">
        <f t="shared" si="45"/>
        <v>218</v>
      </c>
      <c r="CE90" s="8">
        <f t="shared" si="46"/>
        <v>218</v>
      </c>
      <c r="CF90" s="9">
        <f t="shared" si="47"/>
        <v>0</v>
      </c>
      <c r="CG90" s="10"/>
      <c r="CI90" s="45"/>
    </row>
    <row r="91" spans="1:87" ht="31.5" x14ac:dyDescent="0.2">
      <c r="A91" s="6" t="s">
        <v>150</v>
      </c>
      <c r="B91" s="33">
        <f t="shared" si="25"/>
        <v>0</v>
      </c>
      <c r="C91" s="34"/>
      <c r="D91" s="34"/>
      <c r="E91" s="34"/>
      <c r="F91" s="34"/>
      <c r="G91" s="33">
        <f t="shared" si="24"/>
        <v>0</v>
      </c>
      <c r="H91" s="34"/>
      <c r="I91" s="34"/>
      <c r="J91" s="34"/>
      <c r="K91" s="34"/>
      <c r="L91" s="33">
        <f t="shared" si="26"/>
        <v>2551</v>
      </c>
      <c r="M91" s="34"/>
      <c r="N91" s="34">
        <v>2551</v>
      </c>
      <c r="O91" s="34"/>
      <c r="P91" s="34"/>
      <c r="Q91" s="33">
        <f t="shared" si="27"/>
        <v>0</v>
      </c>
      <c r="R91" s="34"/>
      <c r="S91" s="34"/>
      <c r="T91" s="33">
        <f t="shared" si="28"/>
        <v>0</v>
      </c>
      <c r="U91" s="34"/>
      <c r="V91" s="34"/>
      <c r="W91" s="33">
        <f t="shared" si="29"/>
        <v>0</v>
      </c>
      <c r="X91" s="34"/>
      <c r="Y91" s="34"/>
      <c r="Z91" s="33">
        <f t="shared" si="30"/>
        <v>0</v>
      </c>
      <c r="AA91" s="34"/>
      <c r="AB91" s="34"/>
      <c r="AC91" s="33">
        <f t="shared" si="31"/>
        <v>0</v>
      </c>
      <c r="AD91" s="34"/>
      <c r="AE91" s="34"/>
      <c r="AF91" s="34"/>
      <c r="AG91" s="33">
        <f t="shared" si="32"/>
        <v>0</v>
      </c>
      <c r="AH91" s="34"/>
      <c r="AI91" s="34"/>
      <c r="AJ91" s="33">
        <f t="shared" si="33"/>
        <v>0</v>
      </c>
      <c r="AK91" s="34"/>
      <c r="AL91" s="34"/>
      <c r="AM91" s="33">
        <f t="shared" si="34"/>
        <v>0</v>
      </c>
      <c r="AN91" s="34"/>
      <c r="AO91" s="34"/>
      <c r="AP91" s="33">
        <f t="shared" si="35"/>
        <v>0</v>
      </c>
      <c r="AQ91" s="34"/>
      <c r="AR91" s="34"/>
      <c r="AS91" s="33">
        <f t="shared" si="36"/>
        <v>0</v>
      </c>
      <c r="AT91" s="34"/>
      <c r="AU91" s="34"/>
      <c r="AV91" s="33">
        <f t="shared" si="37"/>
        <v>0</v>
      </c>
      <c r="AW91" s="33">
        <f t="shared" si="38"/>
        <v>0</v>
      </c>
      <c r="AX91" s="33">
        <f t="shared" si="38"/>
        <v>0</v>
      </c>
      <c r="AY91" s="35"/>
      <c r="AZ91" s="35"/>
      <c r="BA91" s="35"/>
      <c r="BB91" s="35"/>
      <c r="BC91" s="35"/>
      <c r="BD91" s="35"/>
      <c r="BE91" s="34"/>
      <c r="BF91" s="34"/>
      <c r="BG91" s="33">
        <f t="shared" si="39"/>
        <v>0</v>
      </c>
      <c r="BH91" s="34"/>
      <c r="BI91" s="34"/>
      <c r="BJ91" s="33">
        <f t="shared" si="40"/>
        <v>0</v>
      </c>
      <c r="BK91" s="34"/>
      <c r="BL91" s="34"/>
      <c r="BM91" s="33">
        <f t="shared" si="41"/>
        <v>0</v>
      </c>
      <c r="BN91" s="34"/>
      <c r="BO91" s="34"/>
      <c r="BP91" s="34"/>
      <c r="BQ91" s="34"/>
      <c r="BR91" s="34"/>
      <c r="BS91" s="34"/>
      <c r="BT91" s="34"/>
      <c r="BU91" s="33">
        <f t="shared" si="42"/>
        <v>0</v>
      </c>
      <c r="BV91" s="34"/>
      <c r="BW91" s="34"/>
      <c r="BX91" s="33">
        <f t="shared" si="43"/>
        <v>0</v>
      </c>
      <c r="BY91" s="34"/>
      <c r="BZ91" s="34"/>
      <c r="CA91" s="33">
        <f t="shared" si="44"/>
        <v>0</v>
      </c>
      <c r="CB91" s="34"/>
      <c r="CC91" s="34"/>
      <c r="CD91" s="7">
        <f t="shared" si="45"/>
        <v>2551</v>
      </c>
      <c r="CE91" s="8">
        <f t="shared" si="46"/>
        <v>2551</v>
      </c>
      <c r="CF91" s="9">
        <f t="shared" si="47"/>
        <v>0</v>
      </c>
      <c r="CG91" s="10"/>
      <c r="CI91" s="45"/>
    </row>
    <row r="92" spans="1:87" ht="42.75" customHeight="1" x14ac:dyDescent="0.2">
      <c r="A92" s="6" t="s">
        <v>157</v>
      </c>
      <c r="B92" s="33">
        <f t="shared" si="25"/>
        <v>0</v>
      </c>
      <c r="C92" s="34"/>
      <c r="D92" s="34"/>
      <c r="E92" s="34"/>
      <c r="F92" s="34"/>
      <c r="G92" s="33">
        <f t="shared" si="24"/>
        <v>0</v>
      </c>
      <c r="H92" s="34"/>
      <c r="I92" s="34"/>
      <c r="J92" s="34"/>
      <c r="K92" s="34"/>
      <c r="L92" s="33">
        <f t="shared" si="26"/>
        <v>0</v>
      </c>
      <c r="M92" s="34"/>
      <c r="N92" s="34"/>
      <c r="O92" s="34"/>
      <c r="P92" s="34"/>
      <c r="Q92" s="33">
        <f t="shared" si="27"/>
        <v>0</v>
      </c>
      <c r="R92" s="34"/>
      <c r="S92" s="34"/>
      <c r="T92" s="33">
        <f t="shared" si="28"/>
        <v>0</v>
      </c>
      <c r="U92" s="34"/>
      <c r="V92" s="34"/>
      <c r="W92" s="33">
        <f t="shared" si="29"/>
        <v>0</v>
      </c>
      <c r="X92" s="34"/>
      <c r="Y92" s="34"/>
      <c r="Z92" s="33">
        <f t="shared" si="30"/>
        <v>0</v>
      </c>
      <c r="AA92" s="34"/>
      <c r="AB92" s="34"/>
      <c r="AC92" s="33">
        <f t="shared" si="31"/>
        <v>0</v>
      </c>
      <c r="AD92" s="34"/>
      <c r="AE92" s="34"/>
      <c r="AF92" s="34"/>
      <c r="AG92" s="33">
        <f t="shared" si="32"/>
        <v>0</v>
      </c>
      <c r="AH92" s="34"/>
      <c r="AI92" s="34"/>
      <c r="AJ92" s="33">
        <f t="shared" si="33"/>
        <v>0</v>
      </c>
      <c r="AK92" s="34"/>
      <c r="AL92" s="34"/>
      <c r="AM92" s="33">
        <f t="shared" si="34"/>
        <v>0</v>
      </c>
      <c r="AN92" s="34"/>
      <c r="AO92" s="34"/>
      <c r="AP92" s="33">
        <f t="shared" si="35"/>
        <v>0</v>
      </c>
      <c r="AQ92" s="34"/>
      <c r="AR92" s="34"/>
      <c r="AS92" s="33">
        <f t="shared" si="36"/>
        <v>0</v>
      </c>
      <c r="AT92" s="34"/>
      <c r="AU92" s="34"/>
      <c r="AV92" s="33">
        <f t="shared" si="37"/>
        <v>0</v>
      </c>
      <c r="AW92" s="33">
        <f t="shared" si="38"/>
        <v>0</v>
      </c>
      <c r="AX92" s="33">
        <f t="shared" si="38"/>
        <v>0</v>
      </c>
      <c r="AY92" s="35"/>
      <c r="AZ92" s="35"/>
      <c r="BA92" s="35"/>
      <c r="BB92" s="35"/>
      <c r="BC92" s="35"/>
      <c r="BD92" s="35"/>
      <c r="BE92" s="34"/>
      <c r="BF92" s="34"/>
      <c r="BG92" s="33">
        <f t="shared" si="39"/>
        <v>0</v>
      </c>
      <c r="BH92" s="34"/>
      <c r="BI92" s="34"/>
      <c r="BJ92" s="33">
        <f t="shared" si="40"/>
        <v>0</v>
      </c>
      <c r="BK92" s="34"/>
      <c r="BL92" s="34"/>
      <c r="BM92" s="33">
        <f t="shared" si="41"/>
        <v>0</v>
      </c>
      <c r="BN92" s="34"/>
      <c r="BO92" s="34"/>
      <c r="BP92" s="34"/>
      <c r="BQ92" s="34"/>
      <c r="BR92" s="34"/>
      <c r="BS92" s="34"/>
      <c r="BT92" s="34"/>
      <c r="BU92" s="33">
        <f t="shared" si="42"/>
        <v>0</v>
      </c>
      <c r="BV92" s="34"/>
      <c r="BW92" s="34"/>
      <c r="BX92" s="33">
        <f t="shared" si="43"/>
        <v>0</v>
      </c>
      <c r="BY92" s="34"/>
      <c r="BZ92" s="34"/>
      <c r="CA92" s="33">
        <f t="shared" si="44"/>
        <v>0</v>
      </c>
      <c r="CB92" s="34"/>
      <c r="CC92" s="34"/>
      <c r="CD92" s="7">
        <f t="shared" si="45"/>
        <v>0</v>
      </c>
      <c r="CE92" s="8">
        <f t="shared" si="46"/>
        <v>0</v>
      </c>
      <c r="CF92" s="9">
        <f t="shared" si="47"/>
        <v>0</v>
      </c>
      <c r="CG92" s="10"/>
      <c r="CI92" s="45"/>
    </row>
    <row r="93" spans="1:87" ht="42.75" customHeight="1" x14ac:dyDescent="0.2">
      <c r="A93" s="6" t="s">
        <v>152</v>
      </c>
      <c r="B93" s="33">
        <f t="shared" si="25"/>
        <v>0</v>
      </c>
      <c r="C93" s="34"/>
      <c r="D93" s="34"/>
      <c r="E93" s="34"/>
      <c r="F93" s="34"/>
      <c r="G93" s="33">
        <f t="shared" si="24"/>
        <v>0</v>
      </c>
      <c r="H93" s="34"/>
      <c r="I93" s="34"/>
      <c r="J93" s="34"/>
      <c r="K93" s="34"/>
      <c r="L93" s="33">
        <f t="shared" si="26"/>
        <v>0</v>
      </c>
      <c r="M93" s="34"/>
      <c r="N93" s="34"/>
      <c r="O93" s="34"/>
      <c r="P93" s="34"/>
      <c r="Q93" s="33">
        <f t="shared" si="27"/>
        <v>0</v>
      </c>
      <c r="R93" s="34"/>
      <c r="S93" s="34"/>
      <c r="T93" s="33">
        <f t="shared" si="28"/>
        <v>0</v>
      </c>
      <c r="U93" s="34"/>
      <c r="V93" s="34"/>
      <c r="W93" s="33">
        <f t="shared" si="29"/>
        <v>0</v>
      </c>
      <c r="X93" s="34"/>
      <c r="Y93" s="34"/>
      <c r="Z93" s="33">
        <f t="shared" si="30"/>
        <v>0</v>
      </c>
      <c r="AA93" s="34"/>
      <c r="AB93" s="34"/>
      <c r="AC93" s="33">
        <f t="shared" si="31"/>
        <v>0</v>
      </c>
      <c r="AD93" s="34"/>
      <c r="AE93" s="34"/>
      <c r="AF93" s="34"/>
      <c r="AG93" s="33">
        <f t="shared" si="32"/>
        <v>0</v>
      </c>
      <c r="AH93" s="34"/>
      <c r="AI93" s="34"/>
      <c r="AJ93" s="33">
        <f t="shared" si="33"/>
        <v>0</v>
      </c>
      <c r="AK93" s="34"/>
      <c r="AL93" s="34"/>
      <c r="AM93" s="33">
        <f t="shared" si="34"/>
        <v>0</v>
      </c>
      <c r="AN93" s="34"/>
      <c r="AO93" s="34"/>
      <c r="AP93" s="33">
        <f t="shared" si="35"/>
        <v>0</v>
      </c>
      <c r="AQ93" s="34"/>
      <c r="AR93" s="34"/>
      <c r="AS93" s="33">
        <f t="shared" si="36"/>
        <v>0</v>
      </c>
      <c r="AT93" s="34"/>
      <c r="AU93" s="34"/>
      <c r="AV93" s="33">
        <f t="shared" si="37"/>
        <v>0</v>
      </c>
      <c r="AW93" s="33">
        <f t="shared" si="38"/>
        <v>0</v>
      </c>
      <c r="AX93" s="33">
        <f t="shared" si="38"/>
        <v>0</v>
      </c>
      <c r="AY93" s="35"/>
      <c r="AZ93" s="35"/>
      <c r="BA93" s="35"/>
      <c r="BB93" s="35"/>
      <c r="BC93" s="35"/>
      <c r="BD93" s="35"/>
      <c r="BE93" s="34"/>
      <c r="BF93" s="34"/>
      <c r="BG93" s="33">
        <f t="shared" si="39"/>
        <v>0</v>
      </c>
      <c r="BH93" s="34"/>
      <c r="BI93" s="34"/>
      <c r="BJ93" s="33">
        <f t="shared" si="40"/>
        <v>0</v>
      </c>
      <c r="BK93" s="34"/>
      <c r="BL93" s="34"/>
      <c r="BM93" s="33">
        <f t="shared" si="41"/>
        <v>0</v>
      </c>
      <c r="BN93" s="34"/>
      <c r="BO93" s="34"/>
      <c r="BP93" s="34"/>
      <c r="BQ93" s="34"/>
      <c r="BR93" s="34"/>
      <c r="BS93" s="34"/>
      <c r="BT93" s="34"/>
      <c r="BU93" s="33">
        <f t="shared" si="42"/>
        <v>0</v>
      </c>
      <c r="BV93" s="34"/>
      <c r="BW93" s="34"/>
      <c r="BX93" s="33">
        <f t="shared" si="43"/>
        <v>1264</v>
      </c>
      <c r="BY93" s="34">
        <v>1264</v>
      </c>
      <c r="BZ93" s="34"/>
      <c r="CA93" s="33">
        <f t="shared" si="44"/>
        <v>0</v>
      </c>
      <c r="CB93" s="34"/>
      <c r="CC93" s="34"/>
      <c r="CD93" s="7">
        <f t="shared" si="45"/>
        <v>1264</v>
      </c>
      <c r="CE93" s="8">
        <f t="shared" si="46"/>
        <v>1264</v>
      </c>
      <c r="CF93" s="9">
        <f t="shared" si="47"/>
        <v>0</v>
      </c>
      <c r="CG93" s="10"/>
      <c r="CI93" s="45"/>
    </row>
    <row r="94" spans="1:87" ht="65.25" customHeight="1" x14ac:dyDescent="0.2">
      <c r="A94" s="12" t="s">
        <v>153</v>
      </c>
      <c r="B94" s="33">
        <f t="shared" si="25"/>
        <v>0</v>
      </c>
      <c r="C94" s="34"/>
      <c r="D94" s="34"/>
      <c r="E94" s="34"/>
      <c r="F94" s="34"/>
      <c r="G94" s="33">
        <f t="shared" si="24"/>
        <v>0</v>
      </c>
      <c r="H94" s="34"/>
      <c r="I94" s="34"/>
      <c r="J94" s="34"/>
      <c r="K94" s="34"/>
      <c r="L94" s="33">
        <f t="shared" si="26"/>
        <v>0</v>
      </c>
      <c r="M94" s="34"/>
      <c r="N94" s="34"/>
      <c r="O94" s="34"/>
      <c r="P94" s="34"/>
      <c r="Q94" s="33">
        <f t="shared" si="27"/>
        <v>0</v>
      </c>
      <c r="R94" s="34"/>
      <c r="S94" s="34"/>
      <c r="T94" s="33">
        <f t="shared" si="28"/>
        <v>0</v>
      </c>
      <c r="U94" s="34"/>
      <c r="V94" s="34"/>
      <c r="W94" s="33">
        <f t="shared" si="29"/>
        <v>0</v>
      </c>
      <c r="X94" s="34"/>
      <c r="Y94" s="34"/>
      <c r="Z94" s="33">
        <f t="shared" si="30"/>
        <v>0</v>
      </c>
      <c r="AA94" s="34"/>
      <c r="AB94" s="34"/>
      <c r="AC94" s="33">
        <f t="shared" si="31"/>
        <v>0</v>
      </c>
      <c r="AD94" s="34"/>
      <c r="AE94" s="34"/>
      <c r="AF94" s="34"/>
      <c r="AG94" s="33">
        <f t="shared" si="32"/>
        <v>0</v>
      </c>
      <c r="AH94" s="34"/>
      <c r="AI94" s="34"/>
      <c r="AJ94" s="33">
        <f t="shared" si="33"/>
        <v>0</v>
      </c>
      <c r="AK94" s="34"/>
      <c r="AL94" s="34"/>
      <c r="AM94" s="33">
        <f t="shared" si="34"/>
        <v>0</v>
      </c>
      <c r="AN94" s="34"/>
      <c r="AO94" s="34"/>
      <c r="AP94" s="33">
        <f t="shared" si="35"/>
        <v>0</v>
      </c>
      <c r="AQ94" s="34"/>
      <c r="AR94" s="34"/>
      <c r="AS94" s="33">
        <f t="shared" si="36"/>
        <v>0</v>
      </c>
      <c r="AT94" s="34"/>
      <c r="AU94" s="34"/>
      <c r="AV94" s="33">
        <f t="shared" si="37"/>
        <v>0</v>
      </c>
      <c r="AW94" s="33">
        <f t="shared" si="38"/>
        <v>0</v>
      </c>
      <c r="AX94" s="33">
        <f t="shared" si="38"/>
        <v>0</v>
      </c>
      <c r="AY94" s="35"/>
      <c r="AZ94" s="35"/>
      <c r="BA94" s="35"/>
      <c r="BB94" s="35"/>
      <c r="BC94" s="35"/>
      <c r="BD94" s="35"/>
      <c r="BE94" s="34"/>
      <c r="BF94" s="34"/>
      <c r="BG94" s="33">
        <f t="shared" si="39"/>
        <v>0</v>
      </c>
      <c r="BH94" s="34"/>
      <c r="BI94" s="34"/>
      <c r="BJ94" s="33">
        <f t="shared" si="40"/>
        <v>0</v>
      </c>
      <c r="BK94" s="34"/>
      <c r="BL94" s="34"/>
      <c r="BM94" s="33">
        <f t="shared" si="41"/>
        <v>0</v>
      </c>
      <c r="BN94" s="34"/>
      <c r="BO94" s="34"/>
      <c r="BP94" s="34"/>
      <c r="BQ94" s="34"/>
      <c r="BR94" s="34"/>
      <c r="BS94" s="34"/>
      <c r="BT94" s="34"/>
      <c r="BU94" s="33">
        <f t="shared" si="42"/>
        <v>0</v>
      </c>
      <c r="BV94" s="34"/>
      <c r="BW94" s="34"/>
      <c r="BX94" s="33">
        <f t="shared" si="43"/>
        <v>80</v>
      </c>
      <c r="BY94" s="34">
        <v>80</v>
      </c>
      <c r="BZ94" s="34"/>
      <c r="CA94" s="33">
        <f t="shared" si="44"/>
        <v>0</v>
      </c>
      <c r="CB94" s="34"/>
      <c r="CC94" s="34"/>
      <c r="CD94" s="7">
        <f t="shared" si="45"/>
        <v>80</v>
      </c>
      <c r="CE94" s="8">
        <f t="shared" si="46"/>
        <v>80</v>
      </c>
      <c r="CF94" s="9">
        <f>D94+F94+G94+V94+Y94+AB94+AF94+AI94+AL94+AO94+AR94+AU94+BF94+BI94+BL94+BO94+BS94+BW94+BZ94+CC94+BD94+BB94+AZ94+S94</f>
        <v>0</v>
      </c>
      <c r="CG94" s="10"/>
      <c r="CI94" s="45"/>
    </row>
    <row r="95" spans="1:87" ht="33" customHeight="1" x14ac:dyDescent="0.2">
      <c r="A95" s="6" t="s">
        <v>151</v>
      </c>
      <c r="B95" s="33">
        <f t="shared" si="25"/>
        <v>0</v>
      </c>
      <c r="C95" s="34"/>
      <c r="D95" s="34"/>
      <c r="E95" s="34"/>
      <c r="F95" s="34"/>
      <c r="G95" s="33">
        <f t="shared" si="24"/>
        <v>0</v>
      </c>
      <c r="H95" s="34"/>
      <c r="I95" s="34"/>
      <c r="J95" s="34"/>
      <c r="K95" s="34"/>
      <c r="L95" s="33">
        <f t="shared" si="26"/>
        <v>0</v>
      </c>
      <c r="M95" s="34"/>
      <c r="N95" s="34"/>
      <c r="O95" s="34"/>
      <c r="P95" s="34"/>
      <c r="Q95" s="33">
        <f t="shared" si="27"/>
        <v>0</v>
      </c>
      <c r="R95" s="34"/>
      <c r="S95" s="34"/>
      <c r="T95" s="33">
        <f t="shared" si="28"/>
        <v>0</v>
      </c>
      <c r="U95" s="34"/>
      <c r="V95" s="34"/>
      <c r="W95" s="33">
        <f t="shared" si="29"/>
        <v>0</v>
      </c>
      <c r="X95" s="34"/>
      <c r="Y95" s="34"/>
      <c r="Z95" s="33">
        <f t="shared" si="30"/>
        <v>0</v>
      </c>
      <c r="AA95" s="34"/>
      <c r="AB95" s="34"/>
      <c r="AC95" s="33">
        <f t="shared" si="31"/>
        <v>0</v>
      </c>
      <c r="AD95" s="34"/>
      <c r="AE95" s="34"/>
      <c r="AF95" s="34"/>
      <c r="AG95" s="33">
        <f t="shared" si="32"/>
        <v>0</v>
      </c>
      <c r="AH95" s="34"/>
      <c r="AI95" s="34"/>
      <c r="AJ95" s="33">
        <f t="shared" si="33"/>
        <v>0</v>
      </c>
      <c r="AK95" s="34"/>
      <c r="AL95" s="34"/>
      <c r="AM95" s="33">
        <f t="shared" si="34"/>
        <v>0</v>
      </c>
      <c r="AN95" s="34"/>
      <c r="AO95" s="34"/>
      <c r="AP95" s="33">
        <f t="shared" si="35"/>
        <v>0</v>
      </c>
      <c r="AQ95" s="34"/>
      <c r="AR95" s="34"/>
      <c r="AS95" s="33">
        <f t="shared" si="36"/>
        <v>0</v>
      </c>
      <c r="AT95" s="34"/>
      <c r="AU95" s="34"/>
      <c r="AV95" s="33">
        <f t="shared" si="37"/>
        <v>0</v>
      </c>
      <c r="AW95" s="33">
        <f t="shared" si="38"/>
        <v>0</v>
      </c>
      <c r="AX95" s="33">
        <f t="shared" si="38"/>
        <v>0</v>
      </c>
      <c r="AY95" s="35"/>
      <c r="AZ95" s="35"/>
      <c r="BA95" s="35"/>
      <c r="BB95" s="35"/>
      <c r="BC95" s="35"/>
      <c r="BD95" s="35"/>
      <c r="BE95" s="34"/>
      <c r="BF95" s="34"/>
      <c r="BG95" s="33">
        <f t="shared" si="39"/>
        <v>0</v>
      </c>
      <c r="BH95" s="34"/>
      <c r="BI95" s="34"/>
      <c r="BJ95" s="33">
        <f t="shared" si="40"/>
        <v>0</v>
      </c>
      <c r="BK95" s="34"/>
      <c r="BL95" s="34"/>
      <c r="BM95" s="33">
        <f t="shared" si="41"/>
        <v>0</v>
      </c>
      <c r="BN95" s="34"/>
      <c r="BO95" s="34"/>
      <c r="BP95" s="34"/>
      <c r="BQ95" s="34"/>
      <c r="BR95" s="34">
        <f>310-72</f>
        <v>238</v>
      </c>
      <c r="BS95" s="34"/>
      <c r="BT95" s="34"/>
      <c r="BU95" s="33">
        <f t="shared" si="42"/>
        <v>0</v>
      </c>
      <c r="BV95" s="34"/>
      <c r="BW95" s="34"/>
      <c r="BX95" s="33">
        <f t="shared" si="43"/>
        <v>0</v>
      </c>
      <c r="BY95" s="34"/>
      <c r="BZ95" s="34"/>
      <c r="CA95" s="33">
        <f t="shared" si="44"/>
        <v>0</v>
      </c>
      <c r="CB95" s="34"/>
      <c r="CC95" s="34"/>
      <c r="CD95" s="7">
        <f t="shared" si="45"/>
        <v>238</v>
      </c>
      <c r="CE95" s="8">
        <f t="shared" si="46"/>
        <v>238</v>
      </c>
      <c r="CF95" s="9">
        <f t="shared" si="47"/>
        <v>0</v>
      </c>
      <c r="CG95" s="10"/>
      <c r="CI95" s="45"/>
    </row>
    <row r="96" spans="1:87" ht="39" customHeight="1" x14ac:dyDescent="0.2">
      <c r="A96" s="13" t="s">
        <v>154</v>
      </c>
      <c r="B96" s="33">
        <f>SUM(C96:F96)</f>
        <v>865</v>
      </c>
      <c r="C96" s="33">
        <f>SUM(C10:C95)</f>
        <v>422</v>
      </c>
      <c r="D96" s="33">
        <f>SUM(D10:D95)</f>
        <v>236</v>
      </c>
      <c r="E96" s="33">
        <f>SUM(E10:E95)</f>
        <v>172</v>
      </c>
      <c r="F96" s="33">
        <f>SUM(F10:F95)</f>
        <v>35</v>
      </c>
      <c r="G96" s="33">
        <f>SUM(H96:K96)</f>
        <v>7561</v>
      </c>
      <c r="H96" s="33">
        <f t="shared" ref="H96:K96" si="48">SUM(H10:H95)</f>
        <v>391</v>
      </c>
      <c r="I96" s="33">
        <f t="shared" si="48"/>
        <v>290</v>
      </c>
      <c r="J96" s="33">
        <f t="shared" si="48"/>
        <v>234</v>
      </c>
      <c r="K96" s="33">
        <f t="shared" si="48"/>
        <v>6646</v>
      </c>
      <c r="L96" s="33">
        <f t="shared" si="26"/>
        <v>61445</v>
      </c>
      <c r="M96" s="33">
        <f t="shared" ref="M96:P96" si="49">SUM(M10:M95)</f>
        <v>1550</v>
      </c>
      <c r="N96" s="33">
        <f t="shared" si="49"/>
        <v>10160</v>
      </c>
      <c r="O96" s="33">
        <f t="shared" si="49"/>
        <v>408</v>
      </c>
      <c r="P96" s="33">
        <f t="shared" si="49"/>
        <v>49327</v>
      </c>
      <c r="Q96" s="33">
        <f t="shared" si="27"/>
        <v>0</v>
      </c>
      <c r="R96" s="33">
        <f t="shared" ref="R96:S96" si="50">SUM(R10:R95)</f>
        <v>0</v>
      </c>
      <c r="S96" s="33">
        <f t="shared" si="50"/>
        <v>0</v>
      </c>
      <c r="T96" s="33">
        <f t="shared" si="28"/>
        <v>1237</v>
      </c>
      <c r="U96" s="33">
        <f t="shared" ref="U96:V96" si="51">SUM(U10:U95)</f>
        <v>1079</v>
      </c>
      <c r="V96" s="33">
        <f t="shared" si="51"/>
        <v>158</v>
      </c>
      <c r="W96" s="33">
        <f t="shared" si="29"/>
        <v>0</v>
      </c>
      <c r="X96" s="33">
        <f t="shared" ref="X96:Y96" si="52">SUM(X10:X95)</f>
        <v>0</v>
      </c>
      <c r="Y96" s="33">
        <f t="shared" si="52"/>
        <v>0</v>
      </c>
      <c r="Z96" s="33">
        <f t="shared" si="30"/>
        <v>13362</v>
      </c>
      <c r="AA96" s="33">
        <f t="shared" ref="AA96:AB96" si="53">SUM(AA10:AA95)</f>
        <v>8944</v>
      </c>
      <c r="AB96" s="33">
        <f t="shared" si="53"/>
        <v>4418</v>
      </c>
      <c r="AC96" s="33">
        <f t="shared" si="31"/>
        <v>2991</v>
      </c>
      <c r="AD96" s="33">
        <f t="shared" ref="AD96:AF96" si="54">SUM(AD10:AD95)</f>
        <v>2991</v>
      </c>
      <c r="AE96" s="33">
        <f t="shared" si="54"/>
        <v>2871</v>
      </c>
      <c r="AF96" s="33">
        <f t="shared" si="54"/>
        <v>0</v>
      </c>
      <c r="AG96" s="33">
        <f t="shared" si="32"/>
        <v>795</v>
      </c>
      <c r="AH96" s="33">
        <f t="shared" ref="AH96:AI96" si="55">SUM(AH10:AH95)</f>
        <v>682</v>
      </c>
      <c r="AI96" s="33">
        <f t="shared" si="55"/>
        <v>113</v>
      </c>
      <c r="AJ96" s="33">
        <f t="shared" si="33"/>
        <v>0</v>
      </c>
      <c r="AK96" s="33">
        <f t="shared" ref="AK96:AL96" si="56">SUM(AK10:AK95)</f>
        <v>0</v>
      </c>
      <c r="AL96" s="33">
        <f t="shared" si="56"/>
        <v>0</v>
      </c>
      <c r="AM96" s="33">
        <f t="shared" si="34"/>
        <v>0</v>
      </c>
      <c r="AN96" s="33">
        <f t="shared" ref="AN96:AO96" si="57">SUM(AN10:AN95)</f>
        <v>0</v>
      </c>
      <c r="AO96" s="33">
        <f t="shared" si="57"/>
        <v>0</v>
      </c>
      <c r="AP96" s="33">
        <f t="shared" si="35"/>
        <v>5229</v>
      </c>
      <c r="AQ96" s="33">
        <f t="shared" ref="AQ96:AR96" si="58">SUM(AQ10:AQ95)</f>
        <v>5229</v>
      </c>
      <c r="AR96" s="33">
        <f t="shared" si="58"/>
        <v>0</v>
      </c>
      <c r="AS96" s="33">
        <f t="shared" si="36"/>
        <v>0</v>
      </c>
      <c r="AT96" s="33">
        <f t="shared" ref="AT96:BF96" si="59">SUM(AT10:AT95)</f>
        <v>0</v>
      </c>
      <c r="AU96" s="33">
        <f t="shared" si="59"/>
        <v>0</v>
      </c>
      <c r="AV96" s="33">
        <f t="shared" si="59"/>
        <v>31960</v>
      </c>
      <c r="AW96" s="33">
        <f t="shared" si="59"/>
        <v>31960</v>
      </c>
      <c r="AX96" s="33">
        <f t="shared" si="59"/>
        <v>0</v>
      </c>
      <c r="AY96" s="33">
        <f t="shared" si="59"/>
        <v>614</v>
      </c>
      <c r="AZ96" s="33">
        <f t="shared" si="59"/>
        <v>0</v>
      </c>
      <c r="BA96" s="33">
        <f t="shared" si="59"/>
        <v>2151</v>
      </c>
      <c r="BB96" s="33">
        <f t="shared" si="59"/>
        <v>0</v>
      </c>
      <c r="BC96" s="33">
        <f t="shared" si="59"/>
        <v>1171</v>
      </c>
      <c r="BD96" s="33">
        <f t="shared" si="59"/>
        <v>0</v>
      </c>
      <c r="BE96" s="33">
        <f t="shared" si="59"/>
        <v>28024</v>
      </c>
      <c r="BF96" s="33">
        <f t="shared" si="59"/>
        <v>0</v>
      </c>
      <c r="BG96" s="33">
        <f t="shared" si="39"/>
        <v>761</v>
      </c>
      <c r="BH96" s="33">
        <f t="shared" ref="BH96:BI96" si="60">SUM(BH10:BH95)</f>
        <v>755</v>
      </c>
      <c r="BI96" s="33">
        <f t="shared" si="60"/>
        <v>6</v>
      </c>
      <c r="BJ96" s="33">
        <f t="shared" si="40"/>
        <v>0</v>
      </c>
      <c r="BK96" s="33">
        <f t="shared" ref="BK96:BL96" si="61">SUM(BK10:BK95)</f>
        <v>0</v>
      </c>
      <c r="BL96" s="33">
        <f t="shared" si="61"/>
        <v>0</v>
      </c>
      <c r="BM96" s="33">
        <f t="shared" si="41"/>
        <v>17350</v>
      </c>
      <c r="BN96" s="33">
        <f t="shared" ref="BN96:BT96" si="62">SUM(BN10:BN95)</f>
        <v>6959</v>
      </c>
      <c r="BO96" s="33">
        <f t="shared" si="62"/>
        <v>66</v>
      </c>
      <c r="BP96" s="33">
        <f t="shared" si="62"/>
        <v>8832</v>
      </c>
      <c r="BQ96" s="33">
        <f t="shared" si="62"/>
        <v>1493</v>
      </c>
      <c r="BR96" s="33">
        <f t="shared" si="62"/>
        <v>1576</v>
      </c>
      <c r="BS96" s="33">
        <f t="shared" si="62"/>
        <v>0</v>
      </c>
      <c r="BT96" s="33">
        <f t="shared" si="62"/>
        <v>0</v>
      </c>
      <c r="BU96" s="33">
        <f t="shared" si="42"/>
        <v>1276</v>
      </c>
      <c r="BV96" s="33">
        <f t="shared" ref="BV96:BW96" si="63">SUM(BV10:BV95)</f>
        <v>1276</v>
      </c>
      <c r="BW96" s="33">
        <f t="shared" si="63"/>
        <v>0</v>
      </c>
      <c r="BX96" s="33">
        <f t="shared" si="43"/>
        <v>6177</v>
      </c>
      <c r="BY96" s="33">
        <f t="shared" ref="BY96:BZ96" si="64">SUM(BY10:BY95)</f>
        <v>5941</v>
      </c>
      <c r="BZ96" s="33">
        <f t="shared" si="64"/>
        <v>236</v>
      </c>
      <c r="CA96" s="33">
        <f t="shared" si="44"/>
        <v>1812</v>
      </c>
      <c r="CB96" s="33">
        <f t="shared" ref="CB96:CC96" si="65">SUM(CB10:CB95)</f>
        <v>1564</v>
      </c>
      <c r="CC96" s="33">
        <f t="shared" si="65"/>
        <v>248</v>
      </c>
      <c r="CD96" s="7">
        <f t="shared" si="45"/>
        <v>154397</v>
      </c>
      <c r="CE96" s="8">
        <f t="shared" si="46"/>
        <v>141320</v>
      </c>
      <c r="CF96" s="9">
        <f>D96+F96+G96+V96+Y96+AB96+AF96+AI96+AL96+AO96+AR96+AU96+BF96+BI96+BL96+BO96+BS96+BW96+BZ96+CC96+BD96+BB96+AZ96+S96</f>
        <v>13077</v>
      </c>
      <c r="CG96" s="46"/>
      <c r="CI96" s="45"/>
    </row>
    <row r="100" spans="2:84" x14ac:dyDescent="0.2"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46"/>
      <c r="BY100" s="46"/>
      <c r="BZ100" s="46"/>
      <c r="CA100" s="46"/>
      <c r="CB100" s="46"/>
      <c r="CC100" s="46"/>
      <c r="CD100" s="46"/>
      <c r="CE100" s="46"/>
      <c r="CF100" s="46"/>
    </row>
  </sheetData>
  <autoFilter ref="A9:CI96"/>
  <mergeCells count="80">
    <mergeCell ref="BV6:BW7"/>
    <mergeCell ref="AS6:AS8"/>
    <mergeCell ref="AT6:AU7"/>
    <mergeCell ref="AV6:AV8"/>
    <mergeCell ref="AW6:AX7"/>
    <mergeCell ref="AY6:AZ7"/>
    <mergeCell ref="BA6:BB7"/>
    <mergeCell ref="BJ6:BJ8"/>
    <mergeCell ref="BK6:BL7"/>
    <mergeCell ref="BM6:BM8"/>
    <mergeCell ref="BN6:BQ7"/>
    <mergeCell ref="BU6:BU8"/>
    <mergeCell ref="W6:W8"/>
    <mergeCell ref="AQ6:AR7"/>
    <mergeCell ref="Z6:Z8"/>
    <mergeCell ref="AA6:AB7"/>
    <mergeCell ref="AC6:AC8"/>
    <mergeCell ref="AD6:AF6"/>
    <mergeCell ref="AG6:AG8"/>
    <mergeCell ref="AH6:AI7"/>
    <mergeCell ref="AJ6:AJ8"/>
    <mergeCell ref="AK6:AL7"/>
    <mergeCell ref="AM6:AM8"/>
    <mergeCell ref="AN6:AO7"/>
    <mergeCell ref="AP6:AP8"/>
    <mergeCell ref="AD7:AE7"/>
    <mergeCell ref="AF7:AF8"/>
    <mergeCell ref="M6:P7"/>
    <mergeCell ref="Q6:Q8"/>
    <mergeCell ref="R6:S7"/>
    <mergeCell ref="T6:T8"/>
    <mergeCell ref="U6:V7"/>
    <mergeCell ref="BG5:BI5"/>
    <mergeCell ref="BJ5:BL5"/>
    <mergeCell ref="BM5:BQ5"/>
    <mergeCell ref="BR5:BR8"/>
    <mergeCell ref="CE5:CF5"/>
    <mergeCell ref="BX6:BX8"/>
    <mergeCell ref="BY6:BZ7"/>
    <mergeCell ref="CA6:CA8"/>
    <mergeCell ref="CB6:CC7"/>
    <mergeCell ref="BT5:BT8"/>
    <mergeCell ref="BU5:BW5"/>
    <mergeCell ref="BX5:BZ5"/>
    <mergeCell ref="CA5:CC5"/>
    <mergeCell ref="CD5:CD8"/>
    <mergeCell ref="CE6:CE8"/>
    <mergeCell ref="CF6:CF8"/>
    <mergeCell ref="CD4:CF4"/>
    <mergeCell ref="B5:F5"/>
    <mergeCell ref="G5:K5"/>
    <mergeCell ref="L5:P5"/>
    <mergeCell ref="Q5:S5"/>
    <mergeCell ref="T5:V5"/>
    <mergeCell ref="W5:Y5"/>
    <mergeCell ref="Z5:AB5"/>
    <mergeCell ref="AC5:AF5"/>
    <mergeCell ref="AG5:AI5"/>
    <mergeCell ref="AY4:BV4"/>
    <mergeCell ref="BS5:BS8"/>
    <mergeCell ref="BC6:BD7"/>
    <mergeCell ref="BE6:BF7"/>
    <mergeCell ref="BG6:BG8"/>
    <mergeCell ref="BH6:BI7"/>
    <mergeCell ref="B1:W1"/>
    <mergeCell ref="B2:W2"/>
    <mergeCell ref="A4:A8"/>
    <mergeCell ref="B4:Y4"/>
    <mergeCell ref="Z4:AX4"/>
    <mergeCell ref="AJ5:AL5"/>
    <mergeCell ref="AM5:AO5"/>
    <mergeCell ref="AP5:AR5"/>
    <mergeCell ref="AS5:AU5"/>
    <mergeCell ref="AV5:BF5"/>
    <mergeCell ref="X6:Y7"/>
    <mergeCell ref="B6:B8"/>
    <mergeCell ref="C6:F7"/>
    <mergeCell ref="G6:G8"/>
    <mergeCell ref="H6:K7"/>
    <mergeCell ref="L6:L8"/>
  </mergeCells>
  <pageMargins left="7.874015748031496E-2" right="0.15748031496062992" top="0.15748031496062992" bottom="0.15748031496062992" header="0.31496062992125984" footer="3.937007874015748E-2"/>
  <pageSetup paperSize="9" scale="59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96"/>
  <sheetViews>
    <sheetView showZeros="0" zoomScale="82" zoomScaleNormal="82" workbookViewId="0">
      <pane xSplit="1" ySplit="9" topLeftCell="BC91" activePane="bottomRight" state="frozenSplit"/>
      <selection pane="topRight" activeCell="D1" sqref="D1"/>
      <selection pane="bottomLeft" activeCell="A6" sqref="A6"/>
      <selection pane="bottomRight" activeCell="CD1" sqref="CD1"/>
    </sheetView>
  </sheetViews>
  <sheetFormatPr defaultRowHeight="12.75" x14ac:dyDescent="0.2"/>
  <cols>
    <col min="1" max="1" width="56.28515625" style="55" customWidth="1"/>
    <col min="2" max="2" width="9.140625" style="55" customWidth="1"/>
    <col min="3" max="3" width="8.140625" style="55" customWidth="1"/>
    <col min="4" max="6" width="9.140625" style="55" customWidth="1"/>
    <col min="7" max="7" width="8.140625" style="55" customWidth="1"/>
    <col min="8" max="8" width="8.42578125" style="55" customWidth="1"/>
    <col min="9" max="11" width="9.140625" style="55" customWidth="1"/>
    <col min="12" max="12" width="8.42578125" style="55" customWidth="1"/>
    <col min="13" max="14" width="9.140625" style="55" customWidth="1"/>
    <col min="15" max="15" width="7.5703125" style="55" customWidth="1"/>
    <col min="16" max="16" width="9.140625" style="55" customWidth="1"/>
    <col min="17" max="17" width="6.85546875" style="55" customWidth="1"/>
    <col min="18" max="18" width="9.140625" style="55" customWidth="1"/>
    <col min="19" max="19" width="7.85546875" style="55" customWidth="1"/>
    <col min="20" max="20" width="7.7109375" style="55" customWidth="1"/>
    <col min="21" max="22" width="9.140625" style="55" customWidth="1"/>
    <col min="23" max="23" width="7.7109375" style="55" customWidth="1"/>
    <col min="24" max="24" width="8.140625" style="55" customWidth="1"/>
    <col min="25" max="30" width="9.140625" style="55" customWidth="1"/>
    <col min="31" max="31" width="11.5703125" style="55" customWidth="1"/>
    <col min="32" max="36" width="9.140625" style="55" customWidth="1"/>
    <col min="37" max="37" width="11" style="55" customWidth="1"/>
    <col min="38" max="42" width="9.140625" style="55" customWidth="1"/>
    <col min="43" max="43" width="10.85546875" style="55" customWidth="1"/>
    <col min="44" max="44" width="9.140625" style="55" customWidth="1"/>
    <col min="45" max="45" width="11.7109375" style="55" customWidth="1"/>
    <col min="46" max="46" width="10.5703125" style="55" customWidth="1"/>
    <col min="47" max="47" width="11.28515625" style="55" customWidth="1"/>
    <col min="48" max="55" width="9.140625" style="55" customWidth="1"/>
    <col min="56" max="56" width="7" style="55" customWidth="1"/>
    <col min="57" max="57" width="9.140625" style="55" customWidth="1"/>
    <col min="58" max="58" width="7.28515625" style="55" customWidth="1"/>
    <col min="59" max="59" width="8.28515625" style="55" customWidth="1"/>
    <col min="60" max="61" width="9.140625" style="55" customWidth="1"/>
    <col min="62" max="62" width="8.28515625" style="55" customWidth="1"/>
    <col min="63" max="63" width="9.140625" style="55" customWidth="1"/>
    <col min="64" max="64" width="7.28515625" style="55" customWidth="1"/>
    <col min="65" max="68" width="9.140625" style="55" customWidth="1"/>
    <col min="69" max="69" width="10.7109375" style="55" customWidth="1"/>
    <col min="70" max="71" width="9.140625" style="55" customWidth="1"/>
    <col min="72" max="72" width="7.28515625" style="55" customWidth="1"/>
    <col min="73" max="73" width="7.42578125" style="55" customWidth="1"/>
    <col min="74" max="74" width="9.140625" style="55" customWidth="1"/>
    <col min="75" max="75" width="9.28515625" style="55" customWidth="1"/>
    <col min="76" max="78" width="9.140625" style="55" customWidth="1"/>
    <col min="79" max="79" width="8.5703125" style="55" customWidth="1"/>
    <col min="80" max="81" width="9.140625" style="55" customWidth="1"/>
    <col min="82" max="82" width="12.7109375" style="55" customWidth="1"/>
    <col min="83" max="83" width="9.42578125" style="55" customWidth="1"/>
    <col min="84" max="84" width="9.85546875" style="55" customWidth="1"/>
    <col min="85" max="16384" width="9.140625" style="55"/>
  </cols>
  <sheetData>
    <row r="1" spans="1:84" ht="38.25" customHeight="1" x14ac:dyDescent="0.2">
      <c r="B1" s="90" t="s">
        <v>155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84" ht="26.25" customHeight="1" x14ac:dyDescent="0.2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84" ht="26.25" customHeight="1" x14ac:dyDescent="0.2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</row>
    <row r="4" spans="1:84" ht="15.75" customHeight="1" x14ac:dyDescent="0.2">
      <c r="A4" s="92" t="s">
        <v>0</v>
      </c>
      <c r="B4" s="86" t="s">
        <v>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95"/>
      <c r="Z4" s="86" t="s">
        <v>1</v>
      </c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95"/>
      <c r="AY4" s="86" t="s">
        <v>1</v>
      </c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1"/>
      <c r="BX4" s="1"/>
      <c r="BY4" s="1"/>
      <c r="BZ4" s="1"/>
      <c r="CA4" s="1"/>
      <c r="CB4" s="1"/>
      <c r="CC4" s="2"/>
      <c r="CD4" s="87" t="s">
        <v>2</v>
      </c>
      <c r="CE4" s="69"/>
      <c r="CF4" s="83"/>
    </row>
    <row r="5" spans="1:84" ht="46.5" customHeight="1" x14ac:dyDescent="0.2">
      <c r="A5" s="93"/>
      <c r="B5" s="69" t="s">
        <v>3</v>
      </c>
      <c r="C5" s="69"/>
      <c r="D5" s="69"/>
      <c r="E5" s="69"/>
      <c r="F5" s="88"/>
      <c r="G5" s="69" t="s">
        <v>4</v>
      </c>
      <c r="H5" s="69"/>
      <c r="I5" s="69"/>
      <c r="J5" s="69"/>
      <c r="K5" s="69"/>
      <c r="L5" s="69" t="s">
        <v>5</v>
      </c>
      <c r="M5" s="69"/>
      <c r="N5" s="69"/>
      <c r="O5" s="69"/>
      <c r="P5" s="69"/>
      <c r="Q5" s="69" t="s">
        <v>6</v>
      </c>
      <c r="R5" s="69"/>
      <c r="S5" s="69"/>
      <c r="T5" s="69" t="s">
        <v>7</v>
      </c>
      <c r="U5" s="69"/>
      <c r="V5" s="69"/>
      <c r="W5" s="69" t="s">
        <v>8</v>
      </c>
      <c r="X5" s="69"/>
      <c r="Y5" s="69"/>
      <c r="Z5" s="69" t="s">
        <v>9</v>
      </c>
      <c r="AA5" s="69"/>
      <c r="AB5" s="69"/>
      <c r="AC5" s="69" t="s">
        <v>161</v>
      </c>
      <c r="AD5" s="69"/>
      <c r="AE5" s="69"/>
      <c r="AF5" s="69"/>
      <c r="AG5" s="69" t="s">
        <v>10</v>
      </c>
      <c r="AH5" s="69"/>
      <c r="AI5" s="69"/>
      <c r="AJ5" s="69" t="s">
        <v>11</v>
      </c>
      <c r="AK5" s="69"/>
      <c r="AL5" s="69"/>
      <c r="AM5" s="69" t="s">
        <v>12</v>
      </c>
      <c r="AN5" s="69"/>
      <c r="AO5" s="69"/>
      <c r="AP5" s="69" t="s">
        <v>13</v>
      </c>
      <c r="AQ5" s="69"/>
      <c r="AR5" s="69"/>
      <c r="AS5" s="69" t="s">
        <v>14</v>
      </c>
      <c r="AT5" s="69"/>
      <c r="AU5" s="69"/>
      <c r="AV5" s="69" t="s">
        <v>15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 t="s">
        <v>16</v>
      </c>
      <c r="BH5" s="69"/>
      <c r="BI5" s="69"/>
      <c r="BJ5" s="69" t="s">
        <v>17</v>
      </c>
      <c r="BK5" s="69"/>
      <c r="BL5" s="69"/>
      <c r="BM5" s="69" t="s">
        <v>18</v>
      </c>
      <c r="BN5" s="69"/>
      <c r="BO5" s="69"/>
      <c r="BP5" s="69"/>
      <c r="BQ5" s="69"/>
      <c r="BR5" s="69" t="s">
        <v>19</v>
      </c>
      <c r="BS5" s="69" t="s">
        <v>20</v>
      </c>
      <c r="BT5" s="69" t="s">
        <v>21</v>
      </c>
      <c r="BU5" s="69" t="s">
        <v>22</v>
      </c>
      <c r="BV5" s="69"/>
      <c r="BW5" s="69"/>
      <c r="BX5" s="69" t="s">
        <v>23</v>
      </c>
      <c r="BY5" s="69"/>
      <c r="BZ5" s="69"/>
      <c r="CA5" s="69" t="s">
        <v>24</v>
      </c>
      <c r="CB5" s="69"/>
      <c r="CC5" s="86"/>
      <c r="CD5" s="87" t="s">
        <v>25</v>
      </c>
      <c r="CE5" s="69" t="s">
        <v>26</v>
      </c>
      <c r="CF5" s="83"/>
    </row>
    <row r="6" spans="1:84" ht="15.75" customHeight="1" x14ac:dyDescent="0.2">
      <c r="A6" s="93"/>
      <c r="B6" s="69" t="s">
        <v>27</v>
      </c>
      <c r="C6" s="65" t="s">
        <v>28</v>
      </c>
      <c r="D6" s="70"/>
      <c r="E6" s="70"/>
      <c r="F6" s="66"/>
      <c r="G6" s="69" t="s">
        <v>27</v>
      </c>
      <c r="H6" s="72" t="s">
        <v>28</v>
      </c>
      <c r="I6" s="81"/>
      <c r="J6" s="81"/>
      <c r="K6" s="73"/>
      <c r="L6" s="69" t="s">
        <v>25</v>
      </c>
      <c r="M6" s="72" t="s">
        <v>28</v>
      </c>
      <c r="N6" s="81"/>
      <c r="O6" s="81"/>
      <c r="P6" s="73"/>
      <c r="Q6" s="69" t="s">
        <v>25</v>
      </c>
      <c r="R6" s="72" t="s">
        <v>28</v>
      </c>
      <c r="S6" s="73"/>
      <c r="T6" s="69" t="s">
        <v>25</v>
      </c>
      <c r="U6" s="72" t="s">
        <v>28</v>
      </c>
      <c r="V6" s="73"/>
      <c r="W6" s="69" t="s">
        <v>25</v>
      </c>
      <c r="X6" s="72" t="s">
        <v>28</v>
      </c>
      <c r="Y6" s="73"/>
      <c r="Z6" s="69" t="s">
        <v>25</v>
      </c>
      <c r="AA6" s="72" t="s">
        <v>28</v>
      </c>
      <c r="AB6" s="73"/>
      <c r="AC6" s="69" t="s">
        <v>25</v>
      </c>
      <c r="AD6" s="76" t="s">
        <v>28</v>
      </c>
      <c r="AE6" s="76"/>
      <c r="AF6" s="76"/>
      <c r="AG6" s="69" t="s">
        <v>25</v>
      </c>
      <c r="AH6" s="65" t="s">
        <v>28</v>
      </c>
      <c r="AI6" s="66"/>
      <c r="AJ6" s="69" t="s">
        <v>25</v>
      </c>
      <c r="AK6" s="65" t="s">
        <v>28</v>
      </c>
      <c r="AL6" s="66"/>
      <c r="AM6" s="69" t="s">
        <v>25</v>
      </c>
      <c r="AN6" s="65" t="s">
        <v>28</v>
      </c>
      <c r="AO6" s="66"/>
      <c r="AP6" s="69" t="s">
        <v>25</v>
      </c>
      <c r="AQ6" s="65" t="s">
        <v>28</v>
      </c>
      <c r="AR6" s="66"/>
      <c r="AS6" s="69" t="s">
        <v>25</v>
      </c>
      <c r="AT6" s="65" t="s">
        <v>28</v>
      </c>
      <c r="AU6" s="66"/>
      <c r="AV6" s="69" t="s">
        <v>25</v>
      </c>
      <c r="AW6" s="65" t="s">
        <v>28</v>
      </c>
      <c r="AX6" s="66"/>
      <c r="AY6" s="65" t="s">
        <v>29</v>
      </c>
      <c r="AZ6" s="66"/>
      <c r="BA6" s="65" t="s">
        <v>30</v>
      </c>
      <c r="BB6" s="66"/>
      <c r="BC6" s="65" t="s">
        <v>162</v>
      </c>
      <c r="BD6" s="66"/>
      <c r="BE6" s="65" t="s">
        <v>31</v>
      </c>
      <c r="BF6" s="66"/>
      <c r="BG6" s="69" t="s">
        <v>25</v>
      </c>
      <c r="BH6" s="65" t="s">
        <v>28</v>
      </c>
      <c r="BI6" s="66"/>
      <c r="BJ6" s="69" t="s">
        <v>25</v>
      </c>
      <c r="BK6" s="65" t="s">
        <v>28</v>
      </c>
      <c r="BL6" s="66"/>
      <c r="BM6" s="69" t="s">
        <v>25</v>
      </c>
      <c r="BN6" s="65" t="s">
        <v>28</v>
      </c>
      <c r="BO6" s="70"/>
      <c r="BP6" s="70"/>
      <c r="BQ6" s="66"/>
      <c r="BR6" s="69"/>
      <c r="BS6" s="69"/>
      <c r="BT6" s="69"/>
      <c r="BU6" s="69" t="s">
        <v>25</v>
      </c>
      <c r="BV6" s="65" t="s">
        <v>28</v>
      </c>
      <c r="BW6" s="66"/>
      <c r="BX6" s="69" t="s">
        <v>25</v>
      </c>
      <c r="BY6" s="65" t="s">
        <v>28</v>
      </c>
      <c r="BZ6" s="66"/>
      <c r="CA6" s="69" t="s">
        <v>25</v>
      </c>
      <c r="CB6" s="65" t="s">
        <v>28</v>
      </c>
      <c r="CC6" s="84"/>
      <c r="CD6" s="87"/>
      <c r="CE6" s="69" t="s">
        <v>32</v>
      </c>
      <c r="CF6" s="83" t="s">
        <v>33</v>
      </c>
    </row>
    <row r="7" spans="1:84" ht="34.5" customHeight="1" x14ac:dyDescent="0.2">
      <c r="A7" s="93"/>
      <c r="B7" s="69"/>
      <c r="C7" s="67"/>
      <c r="D7" s="71"/>
      <c r="E7" s="71"/>
      <c r="F7" s="68"/>
      <c r="G7" s="69"/>
      <c r="H7" s="74"/>
      <c r="I7" s="82"/>
      <c r="J7" s="82"/>
      <c r="K7" s="75"/>
      <c r="L7" s="69"/>
      <c r="M7" s="74"/>
      <c r="N7" s="82"/>
      <c r="O7" s="82"/>
      <c r="P7" s="75"/>
      <c r="Q7" s="69"/>
      <c r="R7" s="74"/>
      <c r="S7" s="75"/>
      <c r="T7" s="69"/>
      <c r="U7" s="74"/>
      <c r="V7" s="75"/>
      <c r="W7" s="69"/>
      <c r="X7" s="74"/>
      <c r="Y7" s="75"/>
      <c r="Z7" s="69"/>
      <c r="AA7" s="74"/>
      <c r="AB7" s="75"/>
      <c r="AC7" s="69"/>
      <c r="AD7" s="96" t="s">
        <v>160</v>
      </c>
      <c r="AE7" s="97"/>
      <c r="AF7" s="79" t="s">
        <v>49</v>
      </c>
      <c r="AG7" s="69"/>
      <c r="AH7" s="67"/>
      <c r="AI7" s="68"/>
      <c r="AJ7" s="69"/>
      <c r="AK7" s="67"/>
      <c r="AL7" s="68"/>
      <c r="AM7" s="69"/>
      <c r="AN7" s="67"/>
      <c r="AO7" s="68"/>
      <c r="AP7" s="69"/>
      <c r="AQ7" s="67"/>
      <c r="AR7" s="68"/>
      <c r="AS7" s="69"/>
      <c r="AT7" s="67"/>
      <c r="AU7" s="68"/>
      <c r="AV7" s="69"/>
      <c r="AW7" s="67"/>
      <c r="AX7" s="68"/>
      <c r="AY7" s="67"/>
      <c r="AZ7" s="68"/>
      <c r="BA7" s="67"/>
      <c r="BB7" s="68"/>
      <c r="BC7" s="67"/>
      <c r="BD7" s="68"/>
      <c r="BE7" s="67"/>
      <c r="BF7" s="68"/>
      <c r="BG7" s="69"/>
      <c r="BH7" s="67"/>
      <c r="BI7" s="68"/>
      <c r="BJ7" s="69"/>
      <c r="BK7" s="67"/>
      <c r="BL7" s="68"/>
      <c r="BM7" s="69"/>
      <c r="BN7" s="67"/>
      <c r="BO7" s="71"/>
      <c r="BP7" s="71"/>
      <c r="BQ7" s="68"/>
      <c r="BR7" s="69"/>
      <c r="BS7" s="69"/>
      <c r="BT7" s="69"/>
      <c r="BU7" s="69"/>
      <c r="BV7" s="67"/>
      <c r="BW7" s="68"/>
      <c r="BX7" s="69"/>
      <c r="BY7" s="67"/>
      <c r="BZ7" s="68"/>
      <c r="CA7" s="69"/>
      <c r="CB7" s="67"/>
      <c r="CC7" s="85"/>
      <c r="CD7" s="87"/>
      <c r="CE7" s="69"/>
      <c r="CF7" s="83"/>
    </row>
    <row r="8" spans="1:84" ht="125.25" customHeight="1" x14ac:dyDescent="0.2">
      <c r="A8" s="94"/>
      <c r="B8" s="69"/>
      <c r="C8" s="49" t="s">
        <v>34</v>
      </c>
      <c r="D8" s="49" t="s">
        <v>35</v>
      </c>
      <c r="E8" s="49" t="s">
        <v>36</v>
      </c>
      <c r="F8" s="49" t="s">
        <v>37</v>
      </c>
      <c r="G8" s="69"/>
      <c r="H8" s="49" t="s">
        <v>38</v>
      </c>
      <c r="I8" s="49" t="s">
        <v>39</v>
      </c>
      <c r="J8" s="49" t="s">
        <v>40</v>
      </c>
      <c r="K8" s="49" t="s">
        <v>4</v>
      </c>
      <c r="L8" s="69"/>
      <c r="M8" s="49" t="s">
        <v>38</v>
      </c>
      <c r="N8" s="49" t="s">
        <v>39</v>
      </c>
      <c r="O8" s="49" t="s">
        <v>40</v>
      </c>
      <c r="P8" s="49" t="s">
        <v>5</v>
      </c>
      <c r="Q8" s="69"/>
      <c r="R8" s="49" t="s">
        <v>41</v>
      </c>
      <c r="S8" s="49" t="s">
        <v>42</v>
      </c>
      <c r="T8" s="69"/>
      <c r="U8" s="49" t="s">
        <v>43</v>
      </c>
      <c r="V8" s="49" t="s">
        <v>44</v>
      </c>
      <c r="W8" s="69"/>
      <c r="X8" s="49" t="s">
        <v>45</v>
      </c>
      <c r="Y8" s="49" t="s">
        <v>46</v>
      </c>
      <c r="Z8" s="69"/>
      <c r="AA8" s="49" t="s">
        <v>47</v>
      </c>
      <c r="AB8" s="49" t="s">
        <v>48</v>
      </c>
      <c r="AC8" s="69"/>
      <c r="AD8" s="50" t="s">
        <v>158</v>
      </c>
      <c r="AE8" s="32" t="s">
        <v>159</v>
      </c>
      <c r="AF8" s="80"/>
      <c r="AG8" s="69"/>
      <c r="AH8" s="49" t="s">
        <v>50</v>
      </c>
      <c r="AI8" s="49" t="s">
        <v>33</v>
      </c>
      <c r="AJ8" s="69"/>
      <c r="AK8" s="49" t="s">
        <v>50</v>
      </c>
      <c r="AL8" s="49" t="s">
        <v>33</v>
      </c>
      <c r="AM8" s="69"/>
      <c r="AN8" s="49" t="s">
        <v>50</v>
      </c>
      <c r="AO8" s="49" t="s">
        <v>33</v>
      </c>
      <c r="AP8" s="69"/>
      <c r="AQ8" s="49" t="s">
        <v>50</v>
      </c>
      <c r="AR8" s="49" t="s">
        <v>33</v>
      </c>
      <c r="AS8" s="69"/>
      <c r="AT8" s="49" t="s">
        <v>50</v>
      </c>
      <c r="AU8" s="49" t="s">
        <v>51</v>
      </c>
      <c r="AV8" s="69"/>
      <c r="AW8" s="49" t="s">
        <v>50</v>
      </c>
      <c r="AX8" s="49" t="s">
        <v>51</v>
      </c>
      <c r="AY8" s="49" t="s">
        <v>52</v>
      </c>
      <c r="AZ8" s="49" t="s">
        <v>53</v>
      </c>
      <c r="BA8" s="49" t="s">
        <v>54</v>
      </c>
      <c r="BB8" s="49" t="s">
        <v>55</v>
      </c>
      <c r="BC8" s="49" t="s">
        <v>50</v>
      </c>
      <c r="BD8" s="49" t="s">
        <v>51</v>
      </c>
      <c r="BE8" s="49" t="s">
        <v>50</v>
      </c>
      <c r="BF8" s="49" t="s">
        <v>51</v>
      </c>
      <c r="BG8" s="69"/>
      <c r="BH8" s="49" t="s">
        <v>56</v>
      </c>
      <c r="BI8" s="49" t="s">
        <v>57</v>
      </c>
      <c r="BJ8" s="69"/>
      <c r="BK8" s="49" t="s">
        <v>58</v>
      </c>
      <c r="BL8" s="49" t="s">
        <v>59</v>
      </c>
      <c r="BM8" s="69"/>
      <c r="BN8" s="49" t="s">
        <v>60</v>
      </c>
      <c r="BO8" s="49" t="s">
        <v>61</v>
      </c>
      <c r="BP8" s="49" t="s">
        <v>62</v>
      </c>
      <c r="BQ8" s="49" t="s">
        <v>63</v>
      </c>
      <c r="BR8" s="69"/>
      <c r="BS8" s="69"/>
      <c r="BT8" s="69"/>
      <c r="BU8" s="69"/>
      <c r="BV8" s="49" t="s">
        <v>64</v>
      </c>
      <c r="BW8" s="49" t="s">
        <v>65</v>
      </c>
      <c r="BX8" s="69"/>
      <c r="BY8" s="49" t="s">
        <v>66</v>
      </c>
      <c r="BZ8" s="49" t="s">
        <v>67</v>
      </c>
      <c r="CA8" s="69"/>
      <c r="CB8" s="49" t="s">
        <v>68</v>
      </c>
      <c r="CC8" s="48" t="s">
        <v>69</v>
      </c>
      <c r="CD8" s="87"/>
      <c r="CE8" s="69"/>
      <c r="CF8" s="83"/>
    </row>
    <row r="9" spans="1:84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3">
        <v>54</v>
      </c>
      <c r="BD9" s="3">
        <v>55</v>
      </c>
      <c r="BE9" s="3">
        <v>56</v>
      </c>
      <c r="BF9" s="3">
        <v>57</v>
      </c>
      <c r="BG9" s="3">
        <v>58</v>
      </c>
      <c r="BH9" s="3">
        <v>59</v>
      </c>
      <c r="BI9" s="3">
        <v>60</v>
      </c>
      <c r="BJ9" s="3">
        <v>61</v>
      </c>
      <c r="BK9" s="3">
        <v>62</v>
      </c>
      <c r="BL9" s="3">
        <v>63</v>
      </c>
      <c r="BM9" s="3">
        <v>64</v>
      </c>
      <c r="BN9" s="3">
        <v>65</v>
      </c>
      <c r="BO9" s="3">
        <v>66</v>
      </c>
      <c r="BP9" s="3">
        <v>67</v>
      </c>
      <c r="BQ9" s="3">
        <v>68</v>
      </c>
      <c r="BR9" s="3">
        <v>69</v>
      </c>
      <c r="BS9" s="3">
        <v>70</v>
      </c>
      <c r="BT9" s="3">
        <v>71</v>
      </c>
      <c r="BU9" s="3">
        <v>72</v>
      </c>
      <c r="BV9" s="3">
        <v>73</v>
      </c>
      <c r="BW9" s="3">
        <v>74</v>
      </c>
      <c r="BX9" s="3">
        <v>75</v>
      </c>
      <c r="BY9" s="3">
        <v>76</v>
      </c>
      <c r="BZ9" s="3">
        <v>77</v>
      </c>
      <c r="CA9" s="3">
        <v>78</v>
      </c>
      <c r="CB9" s="3">
        <v>79</v>
      </c>
      <c r="CC9" s="4">
        <v>80</v>
      </c>
      <c r="CD9" s="5">
        <v>81</v>
      </c>
      <c r="CE9" s="3">
        <v>82</v>
      </c>
      <c r="CF9" s="3">
        <v>83</v>
      </c>
    </row>
    <row r="10" spans="1:84" s="10" customFormat="1" ht="47.25" x14ac:dyDescent="0.2">
      <c r="A10" s="6" t="s">
        <v>70</v>
      </c>
      <c r="B10" s="33">
        <f t="shared" ref="B10:B73" si="0">SUM(C10:F10)</f>
        <v>0</v>
      </c>
      <c r="C10" s="34">
        <v>0</v>
      </c>
      <c r="D10" s="34">
        <v>0</v>
      </c>
      <c r="E10" s="34">
        <v>0</v>
      </c>
      <c r="F10" s="34">
        <v>0</v>
      </c>
      <c r="G10" s="33">
        <f t="shared" ref="G10:G72" si="1">SUM(H10:K10)</f>
        <v>60</v>
      </c>
      <c r="H10" s="34">
        <v>0</v>
      </c>
      <c r="I10" s="34">
        <v>0</v>
      </c>
      <c r="J10" s="34">
        <v>0</v>
      </c>
      <c r="K10" s="34">
        <v>60</v>
      </c>
      <c r="L10" s="33">
        <f t="shared" ref="L10:L73" si="2">SUM(M10:P10)</f>
        <v>631</v>
      </c>
      <c r="M10" s="34">
        <v>0</v>
      </c>
      <c r="N10" s="34">
        <v>0</v>
      </c>
      <c r="O10" s="34">
        <v>0</v>
      </c>
      <c r="P10" s="34">
        <v>631</v>
      </c>
      <c r="Q10" s="33">
        <f t="shared" ref="Q10:Q73" si="3">R10+S10</f>
        <v>0</v>
      </c>
      <c r="R10" s="34">
        <v>0</v>
      </c>
      <c r="S10" s="34">
        <v>0</v>
      </c>
      <c r="T10" s="33">
        <f t="shared" ref="T10:T73" si="4">U10+V10</f>
        <v>0</v>
      </c>
      <c r="U10" s="34">
        <v>0</v>
      </c>
      <c r="V10" s="34">
        <v>0</v>
      </c>
      <c r="W10" s="33">
        <f t="shared" ref="W10:W73" si="5">X10+Y10</f>
        <v>0</v>
      </c>
      <c r="X10" s="34">
        <v>0</v>
      </c>
      <c r="Y10" s="34">
        <v>0</v>
      </c>
      <c r="Z10" s="33">
        <f t="shared" ref="Z10:Z73" si="6">AA10+AB10</f>
        <v>0</v>
      </c>
      <c r="AA10" s="34">
        <v>0</v>
      </c>
      <c r="AB10" s="34">
        <v>0</v>
      </c>
      <c r="AC10" s="33">
        <f t="shared" ref="AC10:AC73" si="7">AD10+AF10</f>
        <v>0</v>
      </c>
      <c r="AD10" s="34">
        <v>0</v>
      </c>
      <c r="AE10" s="34"/>
      <c r="AF10" s="34">
        <v>0</v>
      </c>
      <c r="AG10" s="33">
        <f t="shared" ref="AG10:AG73" si="8">AH10+AI10</f>
        <v>0</v>
      </c>
      <c r="AH10" s="34">
        <v>0</v>
      </c>
      <c r="AI10" s="34">
        <v>0</v>
      </c>
      <c r="AJ10" s="33">
        <f t="shared" ref="AJ10:AJ73" si="9">AK10+AL10</f>
        <v>0</v>
      </c>
      <c r="AK10" s="34">
        <v>0</v>
      </c>
      <c r="AL10" s="34">
        <v>0</v>
      </c>
      <c r="AM10" s="33">
        <f t="shared" ref="AM10:AM73" si="10">AN10+AO10</f>
        <v>0</v>
      </c>
      <c r="AN10" s="34">
        <v>0</v>
      </c>
      <c r="AO10" s="34">
        <v>0</v>
      </c>
      <c r="AP10" s="33">
        <f t="shared" ref="AP10:AP73" si="11">AQ10+AR10</f>
        <v>0</v>
      </c>
      <c r="AQ10" s="34">
        <v>0</v>
      </c>
      <c r="AR10" s="34">
        <v>0</v>
      </c>
      <c r="AS10" s="33">
        <f t="shared" ref="AS10:AS73" si="12">AT10+AU10</f>
        <v>0</v>
      </c>
      <c r="AT10" s="34">
        <v>0</v>
      </c>
      <c r="AU10" s="34">
        <v>0</v>
      </c>
      <c r="AV10" s="33">
        <f t="shared" ref="AV10:AV73" si="13">AX10+AW10</f>
        <v>0</v>
      </c>
      <c r="AW10" s="33">
        <f t="shared" ref="AW10:AX73" si="14">AY10+BA10+BC10+BE10</f>
        <v>0</v>
      </c>
      <c r="AX10" s="33">
        <f t="shared" si="14"/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4">
        <v>0</v>
      </c>
      <c r="BF10" s="34">
        <v>0</v>
      </c>
      <c r="BG10" s="33">
        <f t="shared" ref="BG10:BG73" si="15">BH10+BI10</f>
        <v>0</v>
      </c>
      <c r="BH10" s="34">
        <v>0</v>
      </c>
      <c r="BI10" s="34">
        <v>0</v>
      </c>
      <c r="BJ10" s="33">
        <f t="shared" ref="BJ10:BJ73" si="16">BK10+BL10</f>
        <v>0</v>
      </c>
      <c r="BK10" s="34">
        <v>0</v>
      </c>
      <c r="BL10" s="34">
        <v>0</v>
      </c>
      <c r="BM10" s="33">
        <f t="shared" ref="BM10:BM73" si="17">SUM(BN10:BQ10)</f>
        <v>60</v>
      </c>
      <c r="BN10" s="34">
        <v>0</v>
      </c>
      <c r="BO10" s="34">
        <v>0</v>
      </c>
      <c r="BP10" s="34">
        <v>30</v>
      </c>
      <c r="BQ10" s="34">
        <v>30</v>
      </c>
      <c r="BR10" s="34">
        <v>0</v>
      </c>
      <c r="BS10" s="34">
        <v>0</v>
      </c>
      <c r="BT10" s="34">
        <v>0</v>
      </c>
      <c r="BU10" s="33">
        <f t="shared" ref="BU10:BU73" si="18">BV10+BW10</f>
        <v>0</v>
      </c>
      <c r="BV10" s="34">
        <v>0</v>
      </c>
      <c r="BW10" s="34">
        <v>0</v>
      </c>
      <c r="BX10" s="33">
        <f t="shared" ref="BX10:BX73" si="19">BY10+BZ10</f>
        <v>0</v>
      </c>
      <c r="BY10" s="34">
        <v>0</v>
      </c>
      <c r="BZ10" s="34">
        <v>0</v>
      </c>
      <c r="CA10" s="33">
        <f t="shared" ref="CA10:CA73" si="20">CB10+CC10</f>
        <v>0</v>
      </c>
      <c r="CB10" s="34">
        <v>0</v>
      </c>
      <c r="CC10" s="34">
        <v>0</v>
      </c>
      <c r="CD10" s="7">
        <f t="shared" ref="CD10:CD73" si="21">CE10+CF10</f>
        <v>751</v>
      </c>
      <c r="CE10" s="8">
        <f t="shared" ref="CE10:CE73" si="22">C10+E10+L10+U10+X10+AA10+AD10+AH10+AK10+AN10+AQ10+AT10+BE10+BH10+BK10+BN10+BQ10+BR10+BT10+BV10+BY10+CB10+BC10+BA10+AY10+R10+BP10</f>
        <v>691</v>
      </c>
      <c r="CF10" s="9">
        <f t="shared" ref="CF10:CF73" si="23">D10+F10+G10+V10+Y10+AB10+AF10+AI10+AL10+AO10+AR10+AU10+BF10+BI10+BL10+BO10+BS10+BW10+BZ10+CC10+BD10+BB10+AZ10+S10</f>
        <v>60</v>
      </c>
    </row>
    <row r="11" spans="1:84" s="10" customFormat="1" ht="47.25" x14ac:dyDescent="0.2">
      <c r="A11" s="6" t="s">
        <v>71</v>
      </c>
      <c r="B11" s="33">
        <f t="shared" si="0"/>
        <v>0</v>
      </c>
      <c r="C11" s="34">
        <v>0</v>
      </c>
      <c r="D11" s="34">
        <v>0</v>
      </c>
      <c r="E11" s="34">
        <v>0</v>
      </c>
      <c r="F11" s="34">
        <v>0</v>
      </c>
      <c r="G11" s="33">
        <f t="shared" si="1"/>
        <v>120</v>
      </c>
      <c r="H11" s="34">
        <v>0</v>
      </c>
      <c r="I11" s="34">
        <v>0</v>
      </c>
      <c r="J11" s="34">
        <v>0</v>
      </c>
      <c r="K11" s="34">
        <v>120</v>
      </c>
      <c r="L11" s="33">
        <f t="shared" si="2"/>
        <v>436</v>
      </c>
      <c r="M11" s="34">
        <v>0</v>
      </c>
      <c r="N11" s="34">
        <v>0</v>
      </c>
      <c r="O11" s="34">
        <v>0</v>
      </c>
      <c r="P11" s="34">
        <v>436</v>
      </c>
      <c r="Q11" s="33">
        <f t="shared" si="3"/>
        <v>0</v>
      </c>
      <c r="R11" s="34">
        <v>0</v>
      </c>
      <c r="S11" s="34">
        <v>0</v>
      </c>
      <c r="T11" s="33">
        <f t="shared" si="4"/>
        <v>0</v>
      </c>
      <c r="U11" s="34">
        <v>0</v>
      </c>
      <c r="V11" s="34">
        <v>0</v>
      </c>
      <c r="W11" s="33">
        <f t="shared" si="5"/>
        <v>0</v>
      </c>
      <c r="X11" s="34">
        <v>0</v>
      </c>
      <c r="Y11" s="34">
        <v>0</v>
      </c>
      <c r="Z11" s="33">
        <f t="shared" si="6"/>
        <v>0</v>
      </c>
      <c r="AA11" s="34">
        <v>0</v>
      </c>
      <c r="AB11" s="34">
        <v>0</v>
      </c>
      <c r="AC11" s="33">
        <f t="shared" si="7"/>
        <v>0</v>
      </c>
      <c r="AD11" s="34">
        <v>0</v>
      </c>
      <c r="AE11" s="34"/>
      <c r="AF11" s="34">
        <v>0</v>
      </c>
      <c r="AG11" s="33">
        <f t="shared" si="8"/>
        <v>0</v>
      </c>
      <c r="AH11" s="34">
        <v>0</v>
      </c>
      <c r="AI11" s="34">
        <v>0</v>
      </c>
      <c r="AJ11" s="33">
        <f t="shared" si="9"/>
        <v>0</v>
      </c>
      <c r="AK11" s="34">
        <v>0</v>
      </c>
      <c r="AL11" s="34">
        <v>0</v>
      </c>
      <c r="AM11" s="33">
        <f t="shared" si="10"/>
        <v>0</v>
      </c>
      <c r="AN11" s="34">
        <v>0</v>
      </c>
      <c r="AO11" s="34">
        <v>0</v>
      </c>
      <c r="AP11" s="33">
        <f t="shared" si="11"/>
        <v>0</v>
      </c>
      <c r="AQ11" s="34">
        <v>0</v>
      </c>
      <c r="AR11" s="34">
        <v>0</v>
      </c>
      <c r="AS11" s="33">
        <f t="shared" si="12"/>
        <v>0</v>
      </c>
      <c r="AT11" s="34">
        <v>0</v>
      </c>
      <c r="AU11" s="34">
        <v>0</v>
      </c>
      <c r="AV11" s="33">
        <f t="shared" si="13"/>
        <v>0</v>
      </c>
      <c r="AW11" s="33">
        <f t="shared" si="14"/>
        <v>0</v>
      </c>
      <c r="AX11" s="33">
        <f t="shared" si="14"/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4">
        <v>0</v>
      </c>
      <c r="BF11" s="34">
        <v>0</v>
      </c>
      <c r="BG11" s="33">
        <f t="shared" si="15"/>
        <v>0</v>
      </c>
      <c r="BH11" s="34">
        <v>0</v>
      </c>
      <c r="BI11" s="34">
        <v>0</v>
      </c>
      <c r="BJ11" s="33">
        <f t="shared" si="16"/>
        <v>0</v>
      </c>
      <c r="BK11" s="34">
        <v>0</v>
      </c>
      <c r="BL11" s="34">
        <v>0</v>
      </c>
      <c r="BM11" s="33">
        <f t="shared" si="17"/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3">
        <f t="shared" si="18"/>
        <v>0</v>
      </c>
      <c r="BV11" s="34">
        <v>0</v>
      </c>
      <c r="BW11" s="34">
        <v>0</v>
      </c>
      <c r="BX11" s="33">
        <f t="shared" si="19"/>
        <v>0</v>
      </c>
      <c r="BY11" s="34">
        <v>0</v>
      </c>
      <c r="BZ11" s="34">
        <v>0</v>
      </c>
      <c r="CA11" s="33">
        <f t="shared" si="20"/>
        <v>0</v>
      </c>
      <c r="CB11" s="34">
        <v>0</v>
      </c>
      <c r="CC11" s="34">
        <v>0</v>
      </c>
      <c r="CD11" s="7">
        <f t="shared" si="21"/>
        <v>556</v>
      </c>
      <c r="CE11" s="8">
        <f t="shared" si="22"/>
        <v>436</v>
      </c>
      <c r="CF11" s="9">
        <f t="shared" si="23"/>
        <v>120</v>
      </c>
    </row>
    <row r="12" spans="1:84" s="10" customFormat="1" ht="47.25" x14ac:dyDescent="0.2">
      <c r="A12" s="6" t="s">
        <v>72</v>
      </c>
      <c r="B12" s="33">
        <f t="shared" si="0"/>
        <v>0</v>
      </c>
      <c r="C12" s="34">
        <v>0</v>
      </c>
      <c r="D12" s="34">
        <v>0</v>
      </c>
      <c r="E12" s="34">
        <v>0</v>
      </c>
      <c r="F12" s="34">
        <v>0</v>
      </c>
      <c r="G12" s="33">
        <f t="shared" si="1"/>
        <v>0</v>
      </c>
      <c r="H12" s="34">
        <v>0</v>
      </c>
      <c r="I12" s="34">
        <v>0</v>
      </c>
      <c r="J12" s="34">
        <v>0</v>
      </c>
      <c r="K12" s="34">
        <v>0</v>
      </c>
      <c r="L12" s="33">
        <f t="shared" si="2"/>
        <v>442</v>
      </c>
      <c r="M12" s="34">
        <v>0</v>
      </c>
      <c r="N12" s="34">
        <v>0</v>
      </c>
      <c r="O12" s="34">
        <v>0</v>
      </c>
      <c r="P12" s="34">
        <v>442</v>
      </c>
      <c r="Q12" s="33">
        <f t="shared" si="3"/>
        <v>0</v>
      </c>
      <c r="R12" s="34">
        <v>0</v>
      </c>
      <c r="S12" s="34">
        <v>0</v>
      </c>
      <c r="T12" s="33">
        <f t="shared" si="4"/>
        <v>0</v>
      </c>
      <c r="U12" s="34">
        <v>0</v>
      </c>
      <c r="V12" s="34">
        <v>0</v>
      </c>
      <c r="W12" s="33">
        <f t="shared" si="5"/>
        <v>0</v>
      </c>
      <c r="X12" s="34">
        <v>0</v>
      </c>
      <c r="Y12" s="34">
        <v>0</v>
      </c>
      <c r="Z12" s="33">
        <f t="shared" si="6"/>
        <v>0</v>
      </c>
      <c r="AA12" s="34">
        <v>0</v>
      </c>
      <c r="AB12" s="34">
        <v>0</v>
      </c>
      <c r="AC12" s="33">
        <f t="shared" si="7"/>
        <v>0</v>
      </c>
      <c r="AD12" s="34">
        <v>0</v>
      </c>
      <c r="AE12" s="34"/>
      <c r="AF12" s="34">
        <v>0</v>
      </c>
      <c r="AG12" s="33">
        <f t="shared" si="8"/>
        <v>0</v>
      </c>
      <c r="AH12" s="34">
        <v>0</v>
      </c>
      <c r="AI12" s="34">
        <v>0</v>
      </c>
      <c r="AJ12" s="33">
        <f t="shared" si="9"/>
        <v>0</v>
      </c>
      <c r="AK12" s="34">
        <v>0</v>
      </c>
      <c r="AL12" s="34">
        <v>0</v>
      </c>
      <c r="AM12" s="33">
        <f t="shared" si="10"/>
        <v>0</v>
      </c>
      <c r="AN12" s="34">
        <v>0</v>
      </c>
      <c r="AO12" s="34">
        <v>0</v>
      </c>
      <c r="AP12" s="33">
        <f t="shared" si="11"/>
        <v>0</v>
      </c>
      <c r="AQ12" s="34">
        <v>0</v>
      </c>
      <c r="AR12" s="34">
        <v>0</v>
      </c>
      <c r="AS12" s="33">
        <f t="shared" si="12"/>
        <v>0</v>
      </c>
      <c r="AT12" s="34">
        <v>0</v>
      </c>
      <c r="AU12" s="34">
        <v>0</v>
      </c>
      <c r="AV12" s="33">
        <f t="shared" si="13"/>
        <v>0</v>
      </c>
      <c r="AW12" s="33">
        <f t="shared" si="14"/>
        <v>0</v>
      </c>
      <c r="AX12" s="33">
        <f t="shared" si="14"/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4">
        <v>0</v>
      </c>
      <c r="BF12" s="34">
        <v>0</v>
      </c>
      <c r="BG12" s="33">
        <f t="shared" si="15"/>
        <v>0</v>
      </c>
      <c r="BH12" s="34">
        <v>0</v>
      </c>
      <c r="BI12" s="34">
        <v>0</v>
      </c>
      <c r="BJ12" s="33">
        <f t="shared" si="16"/>
        <v>0</v>
      </c>
      <c r="BK12" s="34">
        <v>0</v>
      </c>
      <c r="BL12" s="34">
        <v>0</v>
      </c>
      <c r="BM12" s="33">
        <f t="shared" si="17"/>
        <v>96</v>
      </c>
      <c r="BN12" s="34">
        <v>0</v>
      </c>
      <c r="BO12" s="34">
        <v>0</v>
      </c>
      <c r="BP12" s="34">
        <v>63</v>
      </c>
      <c r="BQ12" s="34">
        <v>33</v>
      </c>
      <c r="BR12" s="34">
        <v>0</v>
      </c>
      <c r="BS12" s="34">
        <v>0</v>
      </c>
      <c r="BT12" s="34">
        <v>0</v>
      </c>
      <c r="BU12" s="33">
        <f t="shared" si="18"/>
        <v>0</v>
      </c>
      <c r="BV12" s="34">
        <v>0</v>
      </c>
      <c r="BW12" s="34">
        <v>0</v>
      </c>
      <c r="BX12" s="33">
        <f t="shared" si="19"/>
        <v>0</v>
      </c>
      <c r="BY12" s="34">
        <v>0</v>
      </c>
      <c r="BZ12" s="34">
        <v>0</v>
      </c>
      <c r="CA12" s="33">
        <f t="shared" si="20"/>
        <v>0</v>
      </c>
      <c r="CB12" s="34">
        <v>0</v>
      </c>
      <c r="CC12" s="34">
        <v>0</v>
      </c>
      <c r="CD12" s="7">
        <f t="shared" si="21"/>
        <v>538</v>
      </c>
      <c r="CE12" s="8">
        <f t="shared" si="22"/>
        <v>538</v>
      </c>
      <c r="CF12" s="9">
        <f t="shared" si="23"/>
        <v>0</v>
      </c>
    </row>
    <row r="13" spans="1:84" ht="47.25" x14ac:dyDescent="0.2">
      <c r="A13" s="6" t="s">
        <v>73</v>
      </c>
      <c r="B13" s="33">
        <f t="shared" si="0"/>
        <v>0</v>
      </c>
      <c r="C13" s="34">
        <v>0</v>
      </c>
      <c r="D13" s="34">
        <v>0</v>
      </c>
      <c r="E13" s="34">
        <v>0</v>
      </c>
      <c r="F13" s="34">
        <v>0</v>
      </c>
      <c r="G13" s="33">
        <f t="shared" si="1"/>
        <v>52</v>
      </c>
      <c r="H13" s="34">
        <v>0</v>
      </c>
      <c r="I13" s="34">
        <v>0</v>
      </c>
      <c r="J13" s="34">
        <v>0</v>
      </c>
      <c r="K13" s="34">
        <v>52</v>
      </c>
      <c r="L13" s="33">
        <f t="shared" si="2"/>
        <v>497</v>
      </c>
      <c r="M13" s="34">
        <v>0</v>
      </c>
      <c r="N13" s="34">
        <v>0</v>
      </c>
      <c r="O13" s="34">
        <v>0</v>
      </c>
      <c r="P13" s="34">
        <v>497</v>
      </c>
      <c r="Q13" s="33">
        <f t="shared" si="3"/>
        <v>0</v>
      </c>
      <c r="R13" s="34">
        <v>0</v>
      </c>
      <c r="S13" s="34">
        <v>0</v>
      </c>
      <c r="T13" s="33">
        <f t="shared" si="4"/>
        <v>0</v>
      </c>
      <c r="U13" s="34">
        <v>0</v>
      </c>
      <c r="V13" s="34">
        <v>0</v>
      </c>
      <c r="W13" s="33">
        <f t="shared" si="5"/>
        <v>0</v>
      </c>
      <c r="X13" s="34">
        <v>0</v>
      </c>
      <c r="Y13" s="34">
        <v>0</v>
      </c>
      <c r="Z13" s="33">
        <f t="shared" si="6"/>
        <v>0</v>
      </c>
      <c r="AA13" s="34">
        <v>0</v>
      </c>
      <c r="AB13" s="34">
        <v>0</v>
      </c>
      <c r="AC13" s="33">
        <f t="shared" si="7"/>
        <v>0</v>
      </c>
      <c r="AD13" s="34">
        <v>0</v>
      </c>
      <c r="AE13" s="34"/>
      <c r="AF13" s="34">
        <v>0</v>
      </c>
      <c r="AG13" s="33">
        <f t="shared" si="8"/>
        <v>0</v>
      </c>
      <c r="AH13" s="34">
        <v>0</v>
      </c>
      <c r="AI13" s="34">
        <v>0</v>
      </c>
      <c r="AJ13" s="33">
        <f t="shared" si="9"/>
        <v>0</v>
      </c>
      <c r="AK13" s="34">
        <v>0</v>
      </c>
      <c r="AL13" s="34">
        <v>0</v>
      </c>
      <c r="AM13" s="33">
        <f t="shared" si="10"/>
        <v>0</v>
      </c>
      <c r="AN13" s="34">
        <v>0</v>
      </c>
      <c r="AO13" s="34">
        <v>0</v>
      </c>
      <c r="AP13" s="33">
        <f t="shared" si="11"/>
        <v>0</v>
      </c>
      <c r="AQ13" s="34">
        <v>0</v>
      </c>
      <c r="AR13" s="34">
        <v>0</v>
      </c>
      <c r="AS13" s="33">
        <f t="shared" si="12"/>
        <v>0</v>
      </c>
      <c r="AT13" s="34">
        <v>0</v>
      </c>
      <c r="AU13" s="34">
        <v>0</v>
      </c>
      <c r="AV13" s="33">
        <f t="shared" si="13"/>
        <v>0</v>
      </c>
      <c r="AW13" s="33">
        <f t="shared" si="14"/>
        <v>0</v>
      </c>
      <c r="AX13" s="33">
        <f t="shared" si="14"/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4">
        <v>0</v>
      </c>
      <c r="BF13" s="34">
        <v>0</v>
      </c>
      <c r="BG13" s="33">
        <f t="shared" si="15"/>
        <v>0</v>
      </c>
      <c r="BH13" s="34">
        <v>0</v>
      </c>
      <c r="BI13" s="34">
        <v>0</v>
      </c>
      <c r="BJ13" s="33">
        <f t="shared" si="16"/>
        <v>0</v>
      </c>
      <c r="BK13" s="34">
        <v>0</v>
      </c>
      <c r="BL13" s="34">
        <v>0</v>
      </c>
      <c r="BM13" s="33">
        <f t="shared" si="17"/>
        <v>30</v>
      </c>
      <c r="BN13" s="34">
        <v>30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3">
        <f t="shared" si="18"/>
        <v>0</v>
      </c>
      <c r="BV13" s="34">
        <v>0</v>
      </c>
      <c r="BW13" s="34">
        <v>0</v>
      </c>
      <c r="BX13" s="33">
        <f t="shared" si="19"/>
        <v>0</v>
      </c>
      <c r="BY13" s="34">
        <v>0</v>
      </c>
      <c r="BZ13" s="34">
        <v>0</v>
      </c>
      <c r="CA13" s="33">
        <f t="shared" si="20"/>
        <v>0</v>
      </c>
      <c r="CB13" s="34">
        <v>0</v>
      </c>
      <c r="CC13" s="34">
        <v>0</v>
      </c>
      <c r="CD13" s="7">
        <f t="shared" si="21"/>
        <v>579</v>
      </c>
      <c r="CE13" s="8">
        <f t="shared" si="22"/>
        <v>527</v>
      </c>
      <c r="CF13" s="9">
        <f t="shared" si="23"/>
        <v>52</v>
      </c>
    </row>
    <row r="14" spans="1:84" ht="47.25" x14ac:dyDescent="0.2">
      <c r="A14" s="6" t="s">
        <v>74</v>
      </c>
      <c r="B14" s="33">
        <f t="shared" si="0"/>
        <v>0</v>
      </c>
      <c r="C14" s="34"/>
      <c r="D14" s="34"/>
      <c r="E14" s="34"/>
      <c r="F14" s="34"/>
      <c r="G14" s="33">
        <f t="shared" si="1"/>
        <v>128</v>
      </c>
      <c r="H14" s="34">
        <v>0</v>
      </c>
      <c r="I14" s="34">
        <v>0</v>
      </c>
      <c r="J14" s="34">
        <v>0</v>
      </c>
      <c r="K14" s="34">
        <v>128</v>
      </c>
      <c r="L14" s="33">
        <f t="shared" si="2"/>
        <v>1288</v>
      </c>
      <c r="M14" s="34">
        <v>840</v>
      </c>
      <c r="N14" s="34">
        <v>0</v>
      </c>
      <c r="O14" s="34">
        <v>0</v>
      </c>
      <c r="P14" s="34">
        <v>448</v>
      </c>
      <c r="Q14" s="33">
        <f t="shared" si="3"/>
        <v>0</v>
      </c>
      <c r="R14" s="34">
        <v>0</v>
      </c>
      <c r="S14" s="34">
        <v>0</v>
      </c>
      <c r="T14" s="33">
        <f t="shared" si="4"/>
        <v>64</v>
      </c>
      <c r="U14" s="34">
        <v>64</v>
      </c>
      <c r="V14" s="34">
        <v>0</v>
      </c>
      <c r="W14" s="33">
        <f t="shared" si="5"/>
        <v>0</v>
      </c>
      <c r="X14" s="34">
        <v>0</v>
      </c>
      <c r="Y14" s="34">
        <v>0</v>
      </c>
      <c r="Z14" s="33">
        <f t="shared" si="6"/>
        <v>194</v>
      </c>
      <c r="AA14" s="34">
        <v>64</v>
      </c>
      <c r="AB14" s="34">
        <v>130</v>
      </c>
      <c r="AC14" s="33">
        <f t="shared" si="7"/>
        <v>200</v>
      </c>
      <c r="AD14" s="34">
        <v>200</v>
      </c>
      <c r="AE14" s="34">
        <v>200</v>
      </c>
      <c r="AF14" s="34">
        <v>0</v>
      </c>
      <c r="AG14" s="33">
        <f t="shared" si="8"/>
        <v>0</v>
      </c>
      <c r="AH14" s="34">
        <v>0</v>
      </c>
      <c r="AI14" s="34">
        <v>0</v>
      </c>
      <c r="AJ14" s="33">
        <f t="shared" si="9"/>
        <v>0</v>
      </c>
      <c r="AK14" s="34">
        <v>0</v>
      </c>
      <c r="AL14" s="34">
        <v>0</v>
      </c>
      <c r="AM14" s="33">
        <f t="shared" si="10"/>
        <v>0</v>
      </c>
      <c r="AN14" s="34">
        <v>0</v>
      </c>
      <c r="AO14" s="34">
        <v>0</v>
      </c>
      <c r="AP14" s="33">
        <f t="shared" si="11"/>
        <v>0</v>
      </c>
      <c r="AQ14" s="34">
        <v>0</v>
      </c>
      <c r="AR14" s="34">
        <v>0</v>
      </c>
      <c r="AS14" s="33">
        <f t="shared" si="12"/>
        <v>0</v>
      </c>
      <c r="AT14" s="34">
        <v>0</v>
      </c>
      <c r="AU14" s="34">
        <v>0</v>
      </c>
      <c r="AV14" s="33">
        <f t="shared" si="13"/>
        <v>1000</v>
      </c>
      <c r="AW14" s="33">
        <f t="shared" si="14"/>
        <v>1000</v>
      </c>
      <c r="AX14" s="33">
        <f t="shared" si="14"/>
        <v>0</v>
      </c>
      <c r="AY14" s="35"/>
      <c r="AZ14" s="35"/>
      <c r="BA14" s="35"/>
      <c r="BB14" s="35"/>
      <c r="BC14" s="35"/>
      <c r="BD14" s="35"/>
      <c r="BE14" s="34">
        <v>1000</v>
      </c>
      <c r="BF14" s="34"/>
      <c r="BG14" s="33">
        <f t="shared" si="15"/>
        <v>62</v>
      </c>
      <c r="BH14" s="34">
        <v>62</v>
      </c>
      <c r="BI14" s="34"/>
      <c r="BJ14" s="33">
        <f t="shared" si="16"/>
        <v>0</v>
      </c>
      <c r="BK14" s="34"/>
      <c r="BL14" s="34"/>
      <c r="BM14" s="33">
        <f t="shared" si="17"/>
        <v>606</v>
      </c>
      <c r="BN14" s="34">
        <v>216</v>
      </c>
      <c r="BO14" s="34">
        <v>0</v>
      </c>
      <c r="BP14" s="34">
        <v>0</v>
      </c>
      <c r="BQ14" s="34">
        <v>390</v>
      </c>
      <c r="BR14" s="34">
        <v>0</v>
      </c>
      <c r="BS14" s="34">
        <v>0</v>
      </c>
      <c r="BT14" s="34"/>
      <c r="BU14" s="33">
        <f t="shared" si="18"/>
        <v>63</v>
      </c>
      <c r="BV14" s="34">
        <v>63</v>
      </c>
      <c r="BW14" s="34"/>
      <c r="BX14" s="33">
        <f t="shared" si="19"/>
        <v>0</v>
      </c>
      <c r="BY14" s="34"/>
      <c r="BZ14" s="34"/>
      <c r="CA14" s="33">
        <f t="shared" si="20"/>
        <v>0</v>
      </c>
      <c r="CB14" s="34"/>
      <c r="CC14" s="34"/>
      <c r="CD14" s="7">
        <f t="shared" si="21"/>
        <v>3605</v>
      </c>
      <c r="CE14" s="8">
        <f t="shared" si="22"/>
        <v>3347</v>
      </c>
      <c r="CF14" s="9">
        <f t="shared" si="23"/>
        <v>258</v>
      </c>
    </row>
    <row r="15" spans="1:84" ht="47.25" x14ac:dyDescent="0.2">
      <c r="A15" s="6" t="s">
        <v>75</v>
      </c>
      <c r="B15" s="33">
        <f t="shared" si="0"/>
        <v>0</v>
      </c>
      <c r="C15" s="34">
        <v>0</v>
      </c>
      <c r="D15" s="34">
        <v>0</v>
      </c>
      <c r="E15" s="34">
        <v>0</v>
      </c>
      <c r="F15" s="34">
        <v>0</v>
      </c>
      <c r="G15" s="33">
        <f t="shared" si="1"/>
        <v>860</v>
      </c>
      <c r="H15" s="34">
        <v>0</v>
      </c>
      <c r="I15" s="34">
        <v>0</v>
      </c>
      <c r="J15" s="34">
        <v>0</v>
      </c>
      <c r="K15" s="34">
        <v>860</v>
      </c>
      <c r="L15" s="33">
        <f t="shared" si="2"/>
        <v>3366</v>
      </c>
      <c r="M15" s="34">
        <v>0</v>
      </c>
      <c r="N15" s="34">
        <v>0</v>
      </c>
      <c r="O15" s="34">
        <v>0</v>
      </c>
      <c r="P15" s="34">
        <v>3366</v>
      </c>
      <c r="Q15" s="33">
        <f t="shared" si="3"/>
        <v>0</v>
      </c>
      <c r="R15" s="34">
        <v>0</v>
      </c>
      <c r="S15" s="34">
        <v>0</v>
      </c>
      <c r="T15" s="33">
        <f t="shared" si="4"/>
        <v>64</v>
      </c>
      <c r="U15" s="34">
        <v>64</v>
      </c>
      <c r="V15" s="34">
        <v>0</v>
      </c>
      <c r="W15" s="33">
        <f t="shared" si="5"/>
        <v>0</v>
      </c>
      <c r="X15" s="34">
        <v>0</v>
      </c>
      <c r="Y15" s="34">
        <v>0</v>
      </c>
      <c r="Z15" s="33">
        <f t="shared" si="6"/>
        <v>330</v>
      </c>
      <c r="AA15" s="34">
        <v>330</v>
      </c>
      <c r="AB15" s="34">
        <v>0</v>
      </c>
      <c r="AC15" s="33">
        <f t="shared" si="7"/>
        <v>0</v>
      </c>
      <c r="AD15" s="34">
        <v>0</v>
      </c>
      <c r="AE15" s="34"/>
      <c r="AF15" s="34">
        <v>0</v>
      </c>
      <c r="AG15" s="33">
        <f t="shared" si="8"/>
        <v>0</v>
      </c>
      <c r="AH15" s="34">
        <v>0</v>
      </c>
      <c r="AI15" s="34">
        <v>0</v>
      </c>
      <c r="AJ15" s="33">
        <f t="shared" si="9"/>
        <v>0</v>
      </c>
      <c r="AK15" s="34">
        <v>0</v>
      </c>
      <c r="AL15" s="34">
        <v>0</v>
      </c>
      <c r="AM15" s="33">
        <f t="shared" si="10"/>
        <v>0</v>
      </c>
      <c r="AN15" s="34">
        <v>0</v>
      </c>
      <c r="AO15" s="34">
        <v>0</v>
      </c>
      <c r="AP15" s="33">
        <f t="shared" si="11"/>
        <v>200</v>
      </c>
      <c r="AQ15" s="34">
        <v>200</v>
      </c>
      <c r="AR15" s="34">
        <v>0</v>
      </c>
      <c r="AS15" s="33">
        <f t="shared" si="12"/>
        <v>0</v>
      </c>
      <c r="AT15" s="34">
        <v>0</v>
      </c>
      <c r="AU15" s="34">
        <v>0</v>
      </c>
      <c r="AV15" s="33">
        <f t="shared" si="13"/>
        <v>0</v>
      </c>
      <c r="AW15" s="33">
        <f t="shared" si="14"/>
        <v>0</v>
      </c>
      <c r="AX15" s="33">
        <f t="shared" si="14"/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4">
        <v>0</v>
      </c>
      <c r="BF15" s="34">
        <v>0</v>
      </c>
      <c r="BG15" s="33">
        <f t="shared" si="15"/>
        <v>0</v>
      </c>
      <c r="BH15" s="34">
        <v>0</v>
      </c>
      <c r="BI15" s="34">
        <v>0</v>
      </c>
      <c r="BJ15" s="33">
        <f t="shared" si="16"/>
        <v>0</v>
      </c>
      <c r="BK15" s="34">
        <v>0</v>
      </c>
      <c r="BL15" s="34">
        <v>0</v>
      </c>
      <c r="BM15" s="33">
        <f t="shared" si="17"/>
        <v>530</v>
      </c>
      <c r="BN15" s="34">
        <v>0</v>
      </c>
      <c r="BO15" s="34">
        <v>0</v>
      </c>
      <c r="BP15" s="34">
        <v>530</v>
      </c>
      <c r="BQ15" s="34">
        <v>0</v>
      </c>
      <c r="BR15" s="34">
        <v>0</v>
      </c>
      <c r="BS15" s="34">
        <v>0</v>
      </c>
      <c r="BT15" s="34">
        <v>0</v>
      </c>
      <c r="BU15" s="33">
        <f t="shared" si="18"/>
        <v>0</v>
      </c>
      <c r="BV15" s="34">
        <v>0</v>
      </c>
      <c r="BW15" s="34">
        <v>0</v>
      </c>
      <c r="BX15" s="33">
        <f t="shared" si="19"/>
        <v>0</v>
      </c>
      <c r="BY15" s="34">
        <v>0</v>
      </c>
      <c r="BZ15" s="34">
        <v>0</v>
      </c>
      <c r="CA15" s="33">
        <f t="shared" si="20"/>
        <v>0</v>
      </c>
      <c r="CB15" s="34">
        <v>0</v>
      </c>
      <c r="CC15" s="34">
        <v>0</v>
      </c>
      <c r="CD15" s="7">
        <f t="shared" si="21"/>
        <v>5350</v>
      </c>
      <c r="CE15" s="8">
        <f t="shared" si="22"/>
        <v>4490</v>
      </c>
      <c r="CF15" s="9">
        <f t="shared" si="23"/>
        <v>860</v>
      </c>
    </row>
    <row r="16" spans="1:84" ht="47.25" x14ac:dyDescent="0.2">
      <c r="A16" s="6" t="s">
        <v>76</v>
      </c>
      <c r="B16" s="33">
        <f t="shared" si="0"/>
        <v>0</v>
      </c>
      <c r="C16" s="34">
        <v>0</v>
      </c>
      <c r="D16" s="34">
        <v>0</v>
      </c>
      <c r="E16" s="34">
        <v>0</v>
      </c>
      <c r="F16" s="34">
        <v>0</v>
      </c>
      <c r="G16" s="33">
        <f t="shared" si="1"/>
        <v>301</v>
      </c>
      <c r="H16" s="34">
        <v>0</v>
      </c>
      <c r="I16" s="34">
        <v>0</v>
      </c>
      <c r="J16" s="34">
        <v>0</v>
      </c>
      <c r="K16" s="34">
        <v>301</v>
      </c>
      <c r="L16" s="33">
        <f t="shared" si="2"/>
        <v>2582</v>
      </c>
      <c r="M16" s="34">
        <v>0</v>
      </c>
      <c r="N16" s="34">
        <v>0</v>
      </c>
      <c r="O16" s="34">
        <v>0</v>
      </c>
      <c r="P16" s="34">
        <v>2582</v>
      </c>
      <c r="Q16" s="33">
        <f t="shared" si="3"/>
        <v>0</v>
      </c>
      <c r="R16" s="34">
        <v>0</v>
      </c>
      <c r="S16" s="34">
        <v>0</v>
      </c>
      <c r="T16" s="33">
        <f t="shared" si="4"/>
        <v>0</v>
      </c>
      <c r="U16" s="34">
        <v>0</v>
      </c>
      <c r="V16" s="34">
        <v>0</v>
      </c>
      <c r="W16" s="33">
        <f t="shared" si="5"/>
        <v>0</v>
      </c>
      <c r="X16" s="34">
        <v>0</v>
      </c>
      <c r="Y16" s="34">
        <v>0</v>
      </c>
      <c r="Z16" s="33">
        <f t="shared" si="6"/>
        <v>832</v>
      </c>
      <c r="AA16" s="34">
        <v>298</v>
      </c>
      <c r="AB16" s="34">
        <v>534</v>
      </c>
      <c r="AC16" s="33">
        <f t="shared" si="7"/>
        <v>0</v>
      </c>
      <c r="AD16" s="34">
        <v>0</v>
      </c>
      <c r="AE16" s="34"/>
      <c r="AF16" s="34">
        <v>0</v>
      </c>
      <c r="AG16" s="33">
        <f t="shared" si="8"/>
        <v>0</v>
      </c>
      <c r="AH16" s="34">
        <v>0</v>
      </c>
      <c r="AI16" s="34">
        <v>0</v>
      </c>
      <c r="AJ16" s="33">
        <f t="shared" si="9"/>
        <v>0</v>
      </c>
      <c r="AK16" s="34">
        <v>0</v>
      </c>
      <c r="AL16" s="34">
        <v>0</v>
      </c>
      <c r="AM16" s="33">
        <f t="shared" si="10"/>
        <v>0</v>
      </c>
      <c r="AN16" s="34">
        <v>0</v>
      </c>
      <c r="AO16" s="34">
        <v>0</v>
      </c>
      <c r="AP16" s="33">
        <f t="shared" si="11"/>
        <v>0</v>
      </c>
      <c r="AQ16" s="34">
        <v>0</v>
      </c>
      <c r="AR16" s="34">
        <v>0</v>
      </c>
      <c r="AS16" s="33">
        <f t="shared" si="12"/>
        <v>0</v>
      </c>
      <c r="AT16" s="34">
        <v>0</v>
      </c>
      <c r="AU16" s="34">
        <v>0</v>
      </c>
      <c r="AV16" s="33">
        <f t="shared" si="13"/>
        <v>300</v>
      </c>
      <c r="AW16" s="33">
        <f t="shared" si="14"/>
        <v>300</v>
      </c>
      <c r="AX16" s="33">
        <f t="shared" si="14"/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4">
        <v>300</v>
      </c>
      <c r="BF16" s="34">
        <v>0</v>
      </c>
      <c r="BG16" s="33">
        <f t="shared" si="15"/>
        <v>0</v>
      </c>
      <c r="BH16" s="34">
        <v>0</v>
      </c>
      <c r="BI16" s="34">
        <v>0</v>
      </c>
      <c r="BJ16" s="33">
        <f t="shared" si="16"/>
        <v>0</v>
      </c>
      <c r="BK16" s="34">
        <v>0</v>
      </c>
      <c r="BL16" s="34">
        <v>0</v>
      </c>
      <c r="BM16" s="33">
        <f t="shared" si="17"/>
        <v>546</v>
      </c>
      <c r="BN16" s="34">
        <v>266</v>
      </c>
      <c r="BO16" s="34">
        <v>0</v>
      </c>
      <c r="BP16" s="34">
        <v>280</v>
      </c>
      <c r="BQ16" s="34">
        <v>0</v>
      </c>
      <c r="BR16" s="34">
        <v>0</v>
      </c>
      <c r="BS16" s="34">
        <v>0</v>
      </c>
      <c r="BT16" s="34">
        <v>0</v>
      </c>
      <c r="BU16" s="33">
        <f t="shared" si="18"/>
        <v>0</v>
      </c>
      <c r="BV16" s="34">
        <v>0</v>
      </c>
      <c r="BW16" s="34">
        <v>0</v>
      </c>
      <c r="BX16" s="33">
        <f t="shared" si="19"/>
        <v>0</v>
      </c>
      <c r="BY16" s="34">
        <v>0</v>
      </c>
      <c r="BZ16" s="34">
        <v>0</v>
      </c>
      <c r="CA16" s="33">
        <f t="shared" si="20"/>
        <v>0</v>
      </c>
      <c r="CB16" s="34">
        <v>0</v>
      </c>
      <c r="CC16" s="34">
        <v>0</v>
      </c>
      <c r="CD16" s="7">
        <f t="shared" si="21"/>
        <v>4561</v>
      </c>
      <c r="CE16" s="8">
        <f t="shared" si="22"/>
        <v>3726</v>
      </c>
      <c r="CF16" s="9">
        <f t="shared" si="23"/>
        <v>835</v>
      </c>
    </row>
    <row r="17" spans="1:84" ht="34.5" customHeight="1" x14ac:dyDescent="0.2">
      <c r="A17" s="6" t="s">
        <v>77</v>
      </c>
      <c r="B17" s="33">
        <f t="shared" si="0"/>
        <v>0</v>
      </c>
      <c r="C17" s="34">
        <v>0</v>
      </c>
      <c r="D17" s="34">
        <v>0</v>
      </c>
      <c r="E17" s="34">
        <v>0</v>
      </c>
      <c r="F17" s="34">
        <v>0</v>
      </c>
      <c r="G17" s="33">
        <f t="shared" si="1"/>
        <v>0</v>
      </c>
      <c r="H17" s="34">
        <v>0</v>
      </c>
      <c r="I17" s="34">
        <v>0</v>
      </c>
      <c r="J17" s="34">
        <v>0</v>
      </c>
      <c r="K17" s="34">
        <v>0</v>
      </c>
      <c r="L17" s="33">
        <f t="shared" si="2"/>
        <v>498</v>
      </c>
      <c r="M17" s="34">
        <v>0</v>
      </c>
      <c r="N17" s="34">
        <v>0</v>
      </c>
      <c r="O17" s="34">
        <v>0</v>
      </c>
      <c r="P17" s="34">
        <v>498</v>
      </c>
      <c r="Q17" s="33">
        <f t="shared" si="3"/>
        <v>0</v>
      </c>
      <c r="R17" s="34">
        <v>0</v>
      </c>
      <c r="S17" s="34">
        <v>0</v>
      </c>
      <c r="T17" s="33">
        <f t="shared" si="4"/>
        <v>0</v>
      </c>
      <c r="U17" s="34">
        <v>0</v>
      </c>
      <c r="V17" s="34">
        <v>0</v>
      </c>
      <c r="W17" s="33">
        <f t="shared" si="5"/>
        <v>0</v>
      </c>
      <c r="X17" s="34">
        <v>0</v>
      </c>
      <c r="Y17" s="34">
        <v>0</v>
      </c>
      <c r="Z17" s="33">
        <f t="shared" si="6"/>
        <v>0</v>
      </c>
      <c r="AA17" s="34">
        <v>0</v>
      </c>
      <c r="AB17" s="34">
        <v>0</v>
      </c>
      <c r="AC17" s="33">
        <f t="shared" si="7"/>
        <v>0</v>
      </c>
      <c r="AD17" s="34">
        <v>0</v>
      </c>
      <c r="AE17" s="34"/>
      <c r="AF17" s="34">
        <v>0</v>
      </c>
      <c r="AG17" s="33">
        <f t="shared" si="8"/>
        <v>0</v>
      </c>
      <c r="AH17" s="34">
        <v>0</v>
      </c>
      <c r="AI17" s="34">
        <v>0</v>
      </c>
      <c r="AJ17" s="33">
        <f t="shared" si="9"/>
        <v>0</v>
      </c>
      <c r="AK17" s="34">
        <v>0</v>
      </c>
      <c r="AL17" s="34">
        <v>0</v>
      </c>
      <c r="AM17" s="33">
        <f t="shared" si="10"/>
        <v>0</v>
      </c>
      <c r="AN17" s="34">
        <v>0</v>
      </c>
      <c r="AO17" s="34">
        <v>0</v>
      </c>
      <c r="AP17" s="33">
        <f t="shared" si="11"/>
        <v>0</v>
      </c>
      <c r="AQ17" s="34">
        <v>0</v>
      </c>
      <c r="AR17" s="34">
        <v>0</v>
      </c>
      <c r="AS17" s="33">
        <f t="shared" si="12"/>
        <v>0</v>
      </c>
      <c r="AT17" s="34">
        <v>0</v>
      </c>
      <c r="AU17" s="34">
        <v>0</v>
      </c>
      <c r="AV17" s="33">
        <f t="shared" si="13"/>
        <v>0</v>
      </c>
      <c r="AW17" s="33">
        <f t="shared" si="14"/>
        <v>0</v>
      </c>
      <c r="AX17" s="33">
        <f t="shared" si="14"/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4">
        <v>0</v>
      </c>
      <c r="BF17" s="34">
        <v>0</v>
      </c>
      <c r="BG17" s="33">
        <f t="shared" si="15"/>
        <v>0</v>
      </c>
      <c r="BH17" s="34">
        <v>0</v>
      </c>
      <c r="BI17" s="34">
        <v>0</v>
      </c>
      <c r="BJ17" s="33">
        <f t="shared" si="16"/>
        <v>0</v>
      </c>
      <c r="BK17" s="34">
        <v>0</v>
      </c>
      <c r="BL17" s="34">
        <v>0</v>
      </c>
      <c r="BM17" s="33">
        <f t="shared" si="17"/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3">
        <f t="shared" si="18"/>
        <v>0</v>
      </c>
      <c r="BV17" s="34">
        <v>0</v>
      </c>
      <c r="BW17" s="34">
        <v>0</v>
      </c>
      <c r="BX17" s="33">
        <f t="shared" si="19"/>
        <v>0</v>
      </c>
      <c r="BY17" s="34">
        <v>0</v>
      </c>
      <c r="BZ17" s="34">
        <v>0</v>
      </c>
      <c r="CA17" s="33">
        <f t="shared" si="20"/>
        <v>0</v>
      </c>
      <c r="CB17" s="34">
        <v>0</v>
      </c>
      <c r="CC17" s="34">
        <v>0</v>
      </c>
      <c r="CD17" s="7">
        <f t="shared" si="21"/>
        <v>498</v>
      </c>
      <c r="CE17" s="8">
        <f t="shared" si="22"/>
        <v>498</v>
      </c>
      <c r="CF17" s="9">
        <f t="shared" si="23"/>
        <v>0</v>
      </c>
    </row>
    <row r="18" spans="1:84" ht="31.5" x14ac:dyDescent="0.2">
      <c r="A18" s="6" t="s">
        <v>78</v>
      </c>
      <c r="B18" s="33">
        <f t="shared" si="0"/>
        <v>0</v>
      </c>
      <c r="C18" s="34">
        <v>0</v>
      </c>
      <c r="D18" s="34">
        <v>0</v>
      </c>
      <c r="E18" s="34">
        <v>0</v>
      </c>
      <c r="F18" s="34">
        <v>0</v>
      </c>
      <c r="G18" s="33">
        <f t="shared" si="1"/>
        <v>355</v>
      </c>
      <c r="H18" s="34">
        <v>0</v>
      </c>
      <c r="I18" s="34">
        <v>0</v>
      </c>
      <c r="J18" s="34">
        <v>0</v>
      </c>
      <c r="K18" s="34">
        <v>355</v>
      </c>
      <c r="L18" s="33">
        <f t="shared" si="2"/>
        <v>3891</v>
      </c>
      <c r="M18" s="34">
        <v>0</v>
      </c>
      <c r="N18" s="34">
        <v>0</v>
      </c>
      <c r="O18" s="34">
        <v>0</v>
      </c>
      <c r="P18" s="34">
        <v>3891</v>
      </c>
      <c r="Q18" s="33">
        <f t="shared" si="3"/>
        <v>0</v>
      </c>
      <c r="R18" s="34">
        <v>0</v>
      </c>
      <c r="S18" s="34">
        <v>0</v>
      </c>
      <c r="T18" s="33">
        <f t="shared" si="4"/>
        <v>0</v>
      </c>
      <c r="U18" s="34">
        <v>0</v>
      </c>
      <c r="V18" s="34">
        <v>0</v>
      </c>
      <c r="W18" s="33">
        <f t="shared" si="5"/>
        <v>0</v>
      </c>
      <c r="X18" s="34">
        <v>0</v>
      </c>
      <c r="Y18" s="34">
        <v>0</v>
      </c>
      <c r="Z18" s="33">
        <f t="shared" si="6"/>
        <v>0</v>
      </c>
      <c r="AA18" s="34">
        <v>0</v>
      </c>
      <c r="AB18" s="34">
        <v>0</v>
      </c>
      <c r="AC18" s="33">
        <f t="shared" si="7"/>
        <v>0</v>
      </c>
      <c r="AD18" s="34">
        <v>0</v>
      </c>
      <c r="AE18" s="34"/>
      <c r="AF18" s="34">
        <v>0</v>
      </c>
      <c r="AG18" s="33">
        <f t="shared" si="8"/>
        <v>0</v>
      </c>
      <c r="AH18" s="34">
        <v>0</v>
      </c>
      <c r="AI18" s="34">
        <v>0</v>
      </c>
      <c r="AJ18" s="33">
        <f t="shared" si="9"/>
        <v>0</v>
      </c>
      <c r="AK18" s="34">
        <v>0</v>
      </c>
      <c r="AL18" s="34">
        <v>0</v>
      </c>
      <c r="AM18" s="33">
        <f t="shared" si="10"/>
        <v>0</v>
      </c>
      <c r="AN18" s="34">
        <v>0</v>
      </c>
      <c r="AO18" s="34">
        <v>0</v>
      </c>
      <c r="AP18" s="33">
        <f t="shared" si="11"/>
        <v>380</v>
      </c>
      <c r="AQ18" s="34">
        <v>380</v>
      </c>
      <c r="AR18" s="34"/>
      <c r="AS18" s="33">
        <f t="shared" si="12"/>
        <v>0</v>
      </c>
      <c r="AT18" s="34"/>
      <c r="AU18" s="34"/>
      <c r="AV18" s="33">
        <f t="shared" si="13"/>
        <v>300</v>
      </c>
      <c r="AW18" s="33">
        <f t="shared" si="14"/>
        <v>300</v>
      </c>
      <c r="AX18" s="33">
        <f t="shared" si="14"/>
        <v>0</v>
      </c>
      <c r="AY18" s="35"/>
      <c r="AZ18" s="35"/>
      <c r="BA18" s="35"/>
      <c r="BB18" s="35"/>
      <c r="BC18" s="35"/>
      <c r="BD18" s="35"/>
      <c r="BE18" s="34">
        <v>300</v>
      </c>
      <c r="BF18" s="34"/>
      <c r="BG18" s="33">
        <f t="shared" si="15"/>
        <v>0</v>
      </c>
      <c r="BH18" s="34"/>
      <c r="BI18" s="34"/>
      <c r="BJ18" s="33">
        <f t="shared" si="16"/>
        <v>0</v>
      </c>
      <c r="BK18" s="34"/>
      <c r="BL18" s="34"/>
      <c r="BM18" s="33">
        <f t="shared" si="17"/>
        <v>307</v>
      </c>
      <c r="BN18" s="34">
        <v>125</v>
      </c>
      <c r="BO18" s="34">
        <v>0</v>
      </c>
      <c r="BP18" s="34">
        <v>91</v>
      </c>
      <c r="BQ18" s="34">
        <v>91</v>
      </c>
      <c r="BR18" s="34">
        <v>0</v>
      </c>
      <c r="BS18" s="34">
        <v>0</v>
      </c>
      <c r="BT18" s="34">
        <v>0</v>
      </c>
      <c r="BU18" s="33">
        <f t="shared" si="18"/>
        <v>0</v>
      </c>
      <c r="BV18" s="34">
        <v>0</v>
      </c>
      <c r="BW18" s="34">
        <v>0</v>
      </c>
      <c r="BX18" s="33">
        <f t="shared" si="19"/>
        <v>0</v>
      </c>
      <c r="BY18" s="34">
        <v>0</v>
      </c>
      <c r="BZ18" s="34">
        <v>0</v>
      </c>
      <c r="CA18" s="33">
        <f t="shared" si="20"/>
        <v>0</v>
      </c>
      <c r="CB18" s="34">
        <v>0</v>
      </c>
      <c r="CC18" s="34">
        <v>0</v>
      </c>
      <c r="CD18" s="7">
        <f t="shared" si="21"/>
        <v>5233</v>
      </c>
      <c r="CE18" s="8">
        <f t="shared" si="22"/>
        <v>4878</v>
      </c>
      <c r="CF18" s="9">
        <f t="shared" si="23"/>
        <v>355</v>
      </c>
    </row>
    <row r="19" spans="1:84" ht="47.25" x14ac:dyDescent="0.2">
      <c r="A19" s="6" t="s">
        <v>79</v>
      </c>
      <c r="B19" s="33">
        <f t="shared" si="0"/>
        <v>0</v>
      </c>
      <c r="C19" s="34">
        <v>0</v>
      </c>
      <c r="D19" s="34">
        <v>0</v>
      </c>
      <c r="E19" s="34">
        <v>0</v>
      </c>
      <c r="F19" s="34">
        <v>0</v>
      </c>
      <c r="G19" s="33">
        <f t="shared" si="1"/>
        <v>92</v>
      </c>
      <c r="H19" s="34">
        <v>0</v>
      </c>
      <c r="I19" s="34">
        <v>0</v>
      </c>
      <c r="J19" s="34">
        <v>0</v>
      </c>
      <c r="K19" s="34">
        <v>92</v>
      </c>
      <c r="L19" s="33">
        <f t="shared" si="2"/>
        <v>317</v>
      </c>
      <c r="M19" s="34">
        <v>0</v>
      </c>
      <c r="N19" s="34">
        <v>0</v>
      </c>
      <c r="O19" s="34">
        <v>0</v>
      </c>
      <c r="P19" s="34">
        <v>317</v>
      </c>
      <c r="Q19" s="33">
        <f t="shared" si="3"/>
        <v>0</v>
      </c>
      <c r="R19" s="34">
        <v>0</v>
      </c>
      <c r="S19" s="34">
        <v>0</v>
      </c>
      <c r="T19" s="33">
        <f t="shared" si="4"/>
        <v>0</v>
      </c>
      <c r="U19" s="34">
        <v>0</v>
      </c>
      <c r="V19" s="34">
        <v>0</v>
      </c>
      <c r="W19" s="33">
        <f t="shared" si="5"/>
        <v>0</v>
      </c>
      <c r="X19" s="34">
        <v>0</v>
      </c>
      <c r="Y19" s="34">
        <v>0</v>
      </c>
      <c r="Z19" s="33">
        <f t="shared" si="6"/>
        <v>55</v>
      </c>
      <c r="AA19" s="34">
        <v>55</v>
      </c>
      <c r="AB19" s="34">
        <v>0</v>
      </c>
      <c r="AC19" s="33">
        <f t="shared" si="7"/>
        <v>0</v>
      </c>
      <c r="AD19" s="34">
        <v>0</v>
      </c>
      <c r="AE19" s="34"/>
      <c r="AF19" s="34">
        <v>0</v>
      </c>
      <c r="AG19" s="33">
        <f t="shared" si="8"/>
        <v>0</v>
      </c>
      <c r="AH19" s="34">
        <v>0</v>
      </c>
      <c r="AI19" s="34">
        <v>0</v>
      </c>
      <c r="AJ19" s="33">
        <f t="shared" si="9"/>
        <v>0</v>
      </c>
      <c r="AK19" s="34">
        <v>0</v>
      </c>
      <c r="AL19" s="34">
        <v>0</v>
      </c>
      <c r="AM19" s="33">
        <f t="shared" si="10"/>
        <v>0</v>
      </c>
      <c r="AN19" s="34">
        <v>0</v>
      </c>
      <c r="AO19" s="34">
        <v>0</v>
      </c>
      <c r="AP19" s="33">
        <f t="shared" si="11"/>
        <v>150</v>
      </c>
      <c r="AQ19" s="34">
        <v>150</v>
      </c>
      <c r="AR19" s="34">
        <v>0</v>
      </c>
      <c r="AS19" s="33">
        <f t="shared" si="12"/>
        <v>0</v>
      </c>
      <c r="AT19" s="34">
        <v>0</v>
      </c>
      <c r="AU19" s="34">
        <v>0</v>
      </c>
      <c r="AV19" s="33">
        <f t="shared" si="13"/>
        <v>0</v>
      </c>
      <c r="AW19" s="33">
        <f t="shared" si="14"/>
        <v>0</v>
      </c>
      <c r="AX19" s="33">
        <f t="shared" si="14"/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4">
        <v>0</v>
      </c>
      <c r="BF19" s="34">
        <v>0</v>
      </c>
      <c r="BG19" s="33">
        <f t="shared" si="15"/>
        <v>0</v>
      </c>
      <c r="BH19" s="34">
        <v>0</v>
      </c>
      <c r="BI19" s="34">
        <v>0</v>
      </c>
      <c r="BJ19" s="33">
        <f t="shared" si="16"/>
        <v>0</v>
      </c>
      <c r="BK19" s="34">
        <v>0</v>
      </c>
      <c r="BL19" s="34">
        <v>0</v>
      </c>
      <c r="BM19" s="33">
        <f t="shared" si="17"/>
        <v>70</v>
      </c>
      <c r="BN19" s="34">
        <v>35</v>
      </c>
      <c r="BO19" s="34">
        <v>0</v>
      </c>
      <c r="BP19" s="34">
        <v>35</v>
      </c>
      <c r="BQ19" s="34">
        <v>0</v>
      </c>
      <c r="BR19" s="34">
        <v>0</v>
      </c>
      <c r="BS19" s="34">
        <v>0</v>
      </c>
      <c r="BT19" s="34">
        <v>0</v>
      </c>
      <c r="BU19" s="33">
        <f t="shared" si="18"/>
        <v>0</v>
      </c>
      <c r="BV19" s="34">
        <v>0</v>
      </c>
      <c r="BW19" s="34">
        <v>0</v>
      </c>
      <c r="BX19" s="33">
        <f t="shared" si="19"/>
        <v>0</v>
      </c>
      <c r="BY19" s="34">
        <v>0</v>
      </c>
      <c r="BZ19" s="34">
        <v>0</v>
      </c>
      <c r="CA19" s="33">
        <f t="shared" si="20"/>
        <v>0</v>
      </c>
      <c r="CB19" s="34">
        <v>0</v>
      </c>
      <c r="CC19" s="34">
        <v>0</v>
      </c>
      <c r="CD19" s="7">
        <f t="shared" si="21"/>
        <v>684</v>
      </c>
      <c r="CE19" s="8">
        <f t="shared" si="22"/>
        <v>592</v>
      </c>
      <c r="CF19" s="9">
        <f t="shared" si="23"/>
        <v>92</v>
      </c>
    </row>
    <row r="20" spans="1:84" ht="47.25" x14ac:dyDescent="0.2">
      <c r="A20" s="6" t="s">
        <v>80</v>
      </c>
      <c r="B20" s="33">
        <f t="shared" si="0"/>
        <v>0</v>
      </c>
      <c r="C20" s="34">
        <v>0</v>
      </c>
      <c r="D20" s="34">
        <v>0</v>
      </c>
      <c r="E20" s="34">
        <v>0</v>
      </c>
      <c r="F20" s="34">
        <v>0</v>
      </c>
      <c r="G20" s="33">
        <f t="shared" si="1"/>
        <v>266</v>
      </c>
      <c r="H20" s="34">
        <v>0</v>
      </c>
      <c r="I20" s="34">
        <v>0</v>
      </c>
      <c r="J20" s="34">
        <v>0</v>
      </c>
      <c r="K20" s="34">
        <v>266</v>
      </c>
      <c r="L20" s="33">
        <f t="shared" si="2"/>
        <v>353</v>
      </c>
      <c r="M20" s="34">
        <v>0</v>
      </c>
      <c r="N20" s="34">
        <v>0</v>
      </c>
      <c r="O20" s="34">
        <v>0</v>
      </c>
      <c r="P20" s="34">
        <v>353</v>
      </c>
      <c r="Q20" s="33">
        <f t="shared" si="3"/>
        <v>0</v>
      </c>
      <c r="R20" s="34"/>
      <c r="S20" s="34"/>
      <c r="T20" s="33">
        <f t="shared" si="4"/>
        <v>0</v>
      </c>
      <c r="U20" s="34"/>
      <c r="V20" s="34"/>
      <c r="W20" s="33">
        <f t="shared" si="5"/>
        <v>0</v>
      </c>
      <c r="X20" s="34"/>
      <c r="Y20" s="34"/>
      <c r="Z20" s="33">
        <f t="shared" si="6"/>
        <v>0</v>
      </c>
      <c r="AA20" s="34"/>
      <c r="AB20" s="34"/>
      <c r="AC20" s="33">
        <f t="shared" si="7"/>
        <v>0</v>
      </c>
      <c r="AD20" s="34"/>
      <c r="AE20" s="34"/>
      <c r="AF20" s="34"/>
      <c r="AG20" s="33">
        <f t="shared" si="8"/>
        <v>0</v>
      </c>
      <c r="AH20" s="34"/>
      <c r="AI20" s="34"/>
      <c r="AJ20" s="33">
        <f t="shared" si="9"/>
        <v>0</v>
      </c>
      <c r="AK20" s="34"/>
      <c r="AL20" s="34"/>
      <c r="AM20" s="33">
        <f t="shared" si="10"/>
        <v>0</v>
      </c>
      <c r="AN20" s="34"/>
      <c r="AO20" s="34"/>
      <c r="AP20" s="33">
        <f t="shared" si="11"/>
        <v>0</v>
      </c>
      <c r="AQ20" s="34"/>
      <c r="AR20" s="34"/>
      <c r="AS20" s="33">
        <f t="shared" si="12"/>
        <v>0</v>
      </c>
      <c r="AT20" s="34"/>
      <c r="AU20" s="34">
        <v>0</v>
      </c>
      <c r="AV20" s="33">
        <f t="shared" si="13"/>
        <v>0</v>
      </c>
      <c r="AW20" s="33">
        <f t="shared" si="14"/>
        <v>0</v>
      </c>
      <c r="AX20" s="33">
        <f t="shared" si="14"/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4">
        <v>0</v>
      </c>
      <c r="BF20" s="34">
        <v>0</v>
      </c>
      <c r="BG20" s="33">
        <f t="shared" si="15"/>
        <v>0</v>
      </c>
      <c r="BH20" s="34">
        <v>0</v>
      </c>
      <c r="BI20" s="34">
        <v>0</v>
      </c>
      <c r="BJ20" s="33">
        <f t="shared" si="16"/>
        <v>0</v>
      </c>
      <c r="BK20" s="34">
        <v>0</v>
      </c>
      <c r="BL20" s="34">
        <v>0</v>
      </c>
      <c r="BM20" s="33">
        <f t="shared" si="17"/>
        <v>237</v>
      </c>
      <c r="BN20" s="34">
        <v>137</v>
      </c>
      <c r="BO20" s="34">
        <v>0</v>
      </c>
      <c r="BP20" s="34">
        <v>100</v>
      </c>
      <c r="BQ20" s="34">
        <v>0</v>
      </c>
      <c r="BR20" s="34">
        <v>0</v>
      </c>
      <c r="BS20" s="34">
        <v>0</v>
      </c>
      <c r="BT20" s="34">
        <v>0</v>
      </c>
      <c r="BU20" s="33">
        <f t="shared" si="18"/>
        <v>0</v>
      </c>
      <c r="BV20" s="34">
        <v>0</v>
      </c>
      <c r="BW20" s="34">
        <v>0</v>
      </c>
      <c r="BX20" s="33">
        <f t="shared" si="19"/>
        <v>0</v>
      </c>
      <c r="BY20" s="34">
        <v>0</v>
      </c>
      <c r="BZ20" s="34">
        <v>0</v>
      </c>
      <c r="CA20" s="33">
        <f t="shared" si="20"/>
        <v>0</v>
      </c>
      <c r="CB20" s="34">
        <v>0</v>
      </c>
      <c r="CC20" s="34">
        <v>0</v>
      </c>
      <c r="CD20" s="7">
        <f t="shared" si="21"/>
        <v>856</v>
      </c>
      <c r="CE20" s="8">
        <f t="shared" si="22"/>
        <v>590</v>
      </c>
      <c r="CF20" s="9">
        <f t="shared" si="23"/>
        <v>266</v>
      </c>
    </row>
    <row r="21" spans="1:84" ht="47.25" x14ac:dyDescent="0.2">
      <c r="A21" s="6" t="s">
        <v>81</v>
      </c>
      <c r="B21" s="33">
        <f t="shared" si="0"/>
        <v>0</v>
      </c>
      <c r="C21" s="34">
        <v>0</v>
      </c>
      <c r="D21" s="34">
        <v>0</v>
      </c>
      <c r="E21" s="34">
        <v>0</v>
      </c>
      <c r="F21" s="34">
        <v>0</v>
      </c>
      <c r="G21" s="33">
        <f t="shared" si="1"/>
        <v>0</v>
      </c>
      <c r="H21" s="34">
        <v>0</v>
      </c>
      <c r="I21" s="34">
        <v>0</v>
      </c>
      <c r="J21" s="34">
        <v>0</v>
      </c>
      <c r="K21" s="34">
        <v>0</v>
      </c>
      <c r="L21" s="33">
        <f t="shared" si="2"/>
        <v>241</v>
      </c>
      <c r="M21" s="34">
        <v>0</v>
      </c>
      <c r="N21" s="34">
        <v>0</v>
      </c>
      <c r="O21" s="34">
        <v>0</v>
      </c>
      <c r="P21" s="34">
        <v>241</v>
      </c>
      <c r="Q21" s="33">
        <f t="shared" si="3"/>
        <v>0</v>
      </c>
      <c r="R21" s="34">
        <v>0</v>
      </c>
      <c r="S21" s="34">
        <v>0</v>
      </c>
      <c r="T21" s="33">
        <f t="shared" si="4"/>
        <v>0</v>
      </c>
      <c r="U21" s="34">
        <v>0</v>
      </c>
      <c r="V21" s="34">
        <v>0</v>
      </c>
      <c r="W21" s="33">
        <f t="shared" si="5"/>
        <v>0</v>
      </c>
      <c r="X21" s="34">
        <v>0</v>
      </c>
      <c r="Y21" s="34">
        <v>0</v>
      </c>
      <c r="Z21" s="33">
        <f t="shared" si="6"/>
        <v>0</v>
      </c>
      <c r="AA21" s="34">
        <v>0</v>
      </c>
      <c r="AB21" s="34">
        <v>0</v>
      </c>
      <c r="AC21" s="33">
        <f t="shared" si="7"/>
        <v>0</v>
      </c>
      <c r="AD21" s="34">
        <v>0</v>
      </c>
      <c r="AE21" s="34"/>
      <c r="AF21" s="34">
        <v>0</v>
      </c>
      <c r="AG21" s="33">
        <f t="shared" si="8"/>
        <v>0</v>
      </c>
      <c r="AH21" s="34">
        <v>0</v>
      </c>
      <c r="AI21" s="34">
        <v>0</v>
      </c>
      <c r="AJ21" s="33">
        <f t="shared" si="9"/>
        <v>0</v>
      </c>
      <c r="AK21" s="34">
        <v>0</v>
      </c>
      <c r="AL21" s="34">
        <v>0</v>
      </c>
      <c r="AM21" s="33">
        <f t="shared" si="10"/>
        <v>0</v>
      </c>
      <c r="AN21" s="34">
        <v>0</v>
      </c>
      <c r="AO21" s="34">
        <v>0</v>
      </c>
      <c r="AP21" s="33">
        <f t="shared" si="11"/>
        <v>34</v>
      </c>
      <c r="AQ21" s="34">
        <v>34</v>
      </c>
      <c r="AR21" s="34">
        <v>0</v>
      </c>
      <c r="AS21" s="33">
        <f t="shared" si="12"/>
        <v>0</v>
      </c>
      <c r="AT21" s="34">
        <v>0</v>
      </c>
      <c r="AU21" s="34">
        <v>0</v>
      </c>
      <c r="AV21" s="33">
        <f t="shared" si="13"/>
        <v>0</v>
      </c>
      <c r="AW21" s="33">
        <f t="shared" si="14"/>
        <v>0</v>
      </c>
      <c r="AX21" s="33">
        <f t="shared" si="14"/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4">
        <v>0</v>
      </c>
      <c r="BF21" s="34">
        <v>0</v>
      </c>
      <c r="BG21" s="33">
        <f t="shared" si="15"/>
        <v>0</v>
      </c>
      <c r="BH21" s="34">
        <v>0</v>
      </c>
      <c r="BI21" s="34">
        <v>0</v>
      </c>
      <c r="BJ21" s="33">
        <f t="shared" si="16"/>
        <v>0</v>
      </c>
      <c r="BK21" s="34">
        <v>0</v>
      </c>
      <c r="BL21" s="34">
        <v>0</v>
      </c>
      <c r="BM21" s="33">
        <f t="shared" si="17"/>
        <v>175</v>
      </c>
      <c r="BN21" s="34">
        <v>145</v>
      </c>
      <c r="BO21" s="34">
        <v>0</v>
      </c>
      <c r="BP21" s="34">
        <v>30</v>
      </c>
      <c r="BQ21" s="34">
        <v>0</v>
      </c>
      <c r="BR21" s="34">
        <v>0</v>
      </c>
      <c r="BS21" s="34">
        <v>0</v>
      </c>
      <c r="BT21" s="34">
        <v>0</v>
      </c>
      <c r="BU21" s="33">
        <f t="shared" si="18"/>
        <v>0</v>
      </c>
      <c r="BV21" s="34">
        <v>0</v>
      </c>
      <c r="BW21" s="34">
        <v>0</v>
      </c>
      <c r="BX21" s="33">
        <f t="shared" si="19"/>
        <v>0</v>
      </c>
      <c r="BY21" s="34">
        <v>0</v>
      </c>
      <c r="BZ21" s="34">
        <v>0</v>
      </c>
      <c r="CA21" s="33">
        <f t="shared" si="20"/>
        <v>0</v>
      </c>
      <c r="CB21" s="34">
        <v>0</v>
      </c>
      <c r="CC21" s="34">
        <v>0</v>
      </c>
      <c r="CD21" s="7">
        <f t="shared" si="21"/>
        <v>450</v>
      </c>
      <c r="CE21" s="8">
        <f t="shared" si="22"/>
        <v>450</v>
      </c>
      <c r="CF21" s="9">
        <f t="shared" si="23"/>
        <v>0</v>
      </c>
    </row>
    <row r="22" spans="1:84" ht="47.25" x14ac:dyDescent="0.2">
      <c r="A22" s="6" t="s">
        <v>82</v>
      </c>
      <c r="B22" s="33">
        <f t="shared" si="0"/>
        <v>0</v>
      </c>
      <c r="C22" s="34">
        <v>0</v>
      </c>
      <c r="D22" s="34">
        <v>0</v>
      </c>
      <c r="E22" s="34">
        <v>0</v>
      </c>
      <c r="F22" s="34">
        <v>0</v>
      </c>
      <c r="G22" s="33">
        <f t="shared" si="1"/>
        <v>108</v>
      </c>
      <c r="H22" s="34">
        <v>0</v>
      </c>
      <c r="I22" s="34">
        <v>0</v>
      </c>
      <c r="J22" s="34">
        <v>0</v>
      </c>
      <c r="K22" s="34">
        <v>108</v>
      </c>
      <c r="L22" s="33">
        <f t="shared" si="2"/>
        <v>472</v>
      </c>
      <c r="M22" s="34">
        <v>0</v>
      </c>
      <c r="N22" s="34">
        <v>0</v>
      </c>
      <c r="O22" s="34">
        <v>0</v>
      </c>
      <c r="P22" s="34">
        <v>472</v>
      </c>
      <c r="Q22" s="33">
        <f t="shared" si="3"/>
        <v>0</v>
      </c>
      <c r="R22" s="34">
        <v>0</v>
      </c>
      <c r="S22" s="34">
        <v>0</v>
      </c>
      <c r="T22" s="33">
        <f t="shared" si="4"/>
        <v>0</v>
      </c>
      <c r="U22" s="34">
        <v>0</v>
      </c>
      <c r="V22" s="34">
        <v>0</v>
      </c>
      <c r="W22" s="33">
        <f t="shared" si="5"/>
        <v>0</v>
      </c>
      <c r="X22" s="34">
        <v>0</v>
      </c>
      <c r="Y22" s="34">
        <v>0</v>
      </c>
      <c r="Z22" s="33">
        <f t="shared" si="6"/>
        <v>0</v>
      </c>
      <c r="AA22" s="34">
        <v>0</v>
      </c>
      <c r="AB22" s="34">
        <v>0</v>
      </c>
      <c r="AC22" s="33">
        <f t="shared" si="7"/>
        <v>0</v>
      </c>
      <c r="AD22" s="34">
        <v>0</v>
      </c>
      <c r="AE22" s="34"/>
      <c r="AF22" s="34">
        <v>0</v>
      </c>
      <c r="AG22" s="33">
        <f t="shared" si="8"/>
        <v>0</v>
      </c>
      <c r="AH22" s="34">
        <v>0</v>
      </c>
      <c r="AI22" s="34">
        <v>0</v>
      </c>
      <c r="AJ22" s="33">
        <f t="shared" si="9"/>
        <v>0</v>
      </c>
      <c r="AK22" s="34">
        <v>0</v>
      </c>
      <c r="AL22" s="34">
        <v>0</v>
      </c>
      <c r="AM22" s="33">
        <f t="shared" si="10"/>
        <v>0</v>
      </c>
      <c r="AN22" s="34">
        <v>0</v>
      </c>
      <c r="AO22" s="34">
        <v>0</v>
      </c>
      <c r="AP22" s="33">
        <f t="shared" si="11"/>
        <v>0</v>
      </c>
      <c r="AQ22" s="34">
        <v>0</v>
      </c>
      <c r="AR22" s="34">
        <v>0</v>
      </c>
      <c r="AS22" s="33">
        <f t="shared" si="12"/>
        <v>0</v>
      </c>
      <c r="AT22" s="34">
        <v>0</v>
      </c>
      <c r="AU22" s="34">
        <v>0</v>
      </c>
      <c r="AV22" s="33">
        <f t="shared" si="13"/>
        <v>0</v>
      </c>
      <c r="AW22" s="33">
        <f t="shared" si="14"/>
        <v>0</v>
      </c>
      <c r="AX22" s="33">
        <f t="shared" si="14"/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4">
        <v>0</v>
      </c>
      <c r="BF22" s="34">
        <v>0</v>
      </c>
      <c r="BG22" s="33">
        <f t="shared" si="15"/>
        <v>0</v>
      </c>
      <c r="BH22" s="34">
        <v>0</v>
      </c>
      <c r="BI22" s="34">
        <v>0</v>
      </c>
      <c r="BJ22" s="33">
        <f t="shared" si="16"/>
        <v>0</v>
      </c>
      <c r="BK22" s="34">
        <v>0</v>
      </c>
      <c r="BL22" s="34">
        <v>0</v>
      </c>
      <c r="BM22" s="33">
        <f t="shared" si="17"/>
        <v>148</v>
      </c>
      <c r="BN22" s="34">
        <v>73</v>
      </c>
      <c r="BO22" s="34">
        <v>0</v>
      </c>
      <c r="BP22" s="34">
        <v>0</v>
      </c>
      <c r="BQ22" s="34">
        <v>75</v>
      </c>
      <c r="BR22" s="34">
        <v>0</v>
      </c>
      <c r="BS22" s="34">
        <v>0</v>
      </c>
      <c r="BT22" s="34">
        <v>0</v>
      </c>
      <c r="BU22" s="33">
        <f t="shared" si="18"/>
        <v>0</v>
      </c>
      <c r="BV22" s="34">
        <v>0</v>
      </c>
      <c r="BW22" s="34">
        <v>0</v>
      </c>
      <c r="BX22" s="33">
        <f t="shared" si="19"/>
        <v>0</v>
      </c>
      <c r="BY22" s="34">
        <v>0</v>
      </c>
      <c r="BZ22" s="34">
        <v>0</v>
      </c>
      <c r="CA22" s="33">
        <f t="shared" si="20"/>
        <v>0</v>
      </c>
      <c r="CB22" s="34">
        <v>0</v>
      </c>
      <c r="CC22" s="34">
        <v>0</v>
      </c>
      <c r="CD22" s="7">
        <f t="shared" si="21"/>
        <v>728</v>
      </c>
      <c r="CE22" s="8">
        <f t="shared" si="22"/>
        <v>620</v>
      </c>
      <c r="CF22" s="9">
        <f t="shared" si="23"/>
        <v>108</v>
      </c>
    </row>
    <row r="23" spans="1:84" ht="36" customHeight="1" x14ac:dyDescent="0.2">
      <c r="A23" s="6" t="s">
        <v>83</v>
      </c>
      <c r="B23" s="33">
        <f t="shared" si="0"/>
        <v>0</v>
      </c>
      <c r="C23" s="34">
        <v>0</v>
      </c>
      <c r="D23" s="34">
        <v>0</v>
      </c>
      <c r="E23" s="34">
        <v>0</v>
      </c>
      <c r="F23" s="34">
        <v>0</v>
      </c>
      <c r="G23" s="33">
        <f t="shared" si="1"/>
        <v>53</v>
      </c>
      <c r="H23" s="34">
        <v>0</v>
      </c>
      <c r="I23" s="34">
        <v>0</v>
      </c>
      <c r="J23" s="34">
        <v>0</v>
      </c>
      <c r="K23" s="34">
        <v>53</v>
      </c>
      <c r="L23" s="33">
        <f t="shared" si="2"/>
        <v>1224</v>
      </c>
      <c r="M23" s="34">
        <v>0</v>
      </c>
      <c r="N23" s="34">
        <v>0</v>
      </c>
      <c r="O23" s="34">
        <v>0</v>
      </c>
      <c r="P23" s="34">
        <v>1224</v>
      </c>
      <c r="Q23" s="33">
        <f t="shared" si="3"/>
        <v>0</v>
      </c>
      <c r="R23" s="34">
        <v>0</v>
      </c>
      <c r="S23" s="34">
        <v>0</v>
      </c>
      <c r="T23" s="33">
        <f t="shared" si="4"/>
        <v>0</v>
      </c>
      <c r="U23" s="34">
        <v>0</v>
      </c>
      <c r="V23" s="34">
        <v>0</v>
      </c>
      <c r="W23" s="33">
        <f t="shared" si="5"/>
        <v>0</v>
      </c>
      <c r="X23" s="34">
        <v>0</v>
      </c>
      <c r="Y23" s="34">
        <v>0</v>
      </c>
      <c r="Z23" s="33">
        <f t="shared" si="6"/>
        <v>0</v>
      </c>
      <c r="AA23" s="34">
        <v>0</v>
      </c>
      <c r="AB23" s="34">
        <v>0</v>
      </c>
      <c r="AC23" s="33">
        <f t="shared" si="7"/>
        <v>0</v>
      </c>
      <c r="AD23" s="34">
        <v>0</v>
      </c>
      <c r="AE23" s="34"/>
      <c r="AF23" s="34">
        <v>0</v>
      </c>
      <c r="AG23" s="33">
        <f t="shared" si="8"/>
        <v>0</v>
      </c>
      <c r="AH23" s="34">
        <v>0</v>
      </c>
      <c r="AI23" s="34">
        <v>0</v>
      </c>
      <c r="AJ23" s="33">
        <f t="shared" si="9"/>
        <v>0</v>
      </c>
      <c r="AK23" s="34">
        <v>0</v>
      </c>
      <c r="AL23" s="34">
        <v>0</v>
      </c>
      <c r="AM23" s="33">
        <f t="shared" si="10"/>
        <v>0</v>
      </c>
      <c r="AN23" s="34">
        <v>0</v>
      </c>
      <c r="AO23" s="34">
        <v>0</v>
      </c>
      <c r="AP23" s="33">
        <f t="shared" si="11"/>
        <v>0</v>
      </c>
      <c r="AQ23" s="34">
        <v>0</v>
      </c>
      <c r="AR23" s="34">
        <v>0</v>
      </c>
      <c r="AS23" s="33">
        <f t="shared" si="12"/>
        <v>0</v>
      </c>
      <c r="AT23" s="34">
        <v>0</v>
      </c>
      <c r="AU23" s="34">
        <v>0</v>
      </c>
      <c r="AV23" s="33">
        <f t="shared" si="13"/>
        <v>0</v>
      </c>
      <c r="AW23" s="33">
        <f t="shared" si="14"/>
        <v>0</v>
      </c>
      <c r="AX23" s="33">
        <f t="shared" si="14"/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4">
        <v>0</v>
      </c>
      <c r="BF23" s="34">
        <v>0</v>
      </c>
      <c r="BG23" s="33">
        <f t="shared" si="15"/>
        <v>0</v>
      </c>
      <c r="BH23" s="34">
        <v>0</v>
      </c>
      <c r="BI23" s="34">
        <v>0</v>
      </c>
      <c r="BJ23" s="33">
        <f t="shared" si="16"/>
        <v>0</v>
      </c>
      <c r="BK23" s="34">
        <v>0</v>
      </c>
      <c r="BL23" s="34">
        <v>0</v>
      </c>
      <c r="BM23" s="33">
        <f t="shared" si="17"/>
        <v>60</v>
      </c>
      <c r="BN23" s="34">
        <v>0</v>
      </c>
      <c r="BO23" s="34">
        <v>0</v>
      </c>
      <c r="BP23" s="34">
        <v>60</v>
      </c>
      <c r="BQ23" s="34">
        <v>0</v>
      </c>
      <c r="BR23" s="34">
        <v>0</v>
      </c>
      <c r="BS23" s="34">
        <v>0</v>
      </c>
      <c r="BT23" s="34">
        <v>0</v>
      </c>
      <c r="BU23" s="33">
        <f t="shared" si="18"/>
        <v>0</v>
      </c>
      <c r="BV23" s="34">
        <v>0</v>
      </c>
      <c r="BW23" s="34">
        <v>0</v>
      </c>
      <c r="BX23" s="33">
        <f t="shared" si="19"/>
        <v>0</v>
      </c>
      <c r="BY23" s="34">
        <v>0</v>
      </c>
      <c r="BZ23" s="34">
        <v>0</v>
      </c>
      <c r="CA23" s="33">
        <f t="shared" si="20"/>
        <v>0</v>
      </c>
      <c r="CB23" s="34">
        <v>0</v>
      </c>
      <c r="CC23" s="34">
        <v>0</v>
      </c>
      <c r="CD23" s="7">
        <f t="shared" si="21"/>
        <v>1337</v>
      </c>
      <c r="CE23" s="8">
        <f t="shared" si="22"/>
        <v>1284</v>
      </c>
      <c r="CF23" s="9">
        <f t="shared" si="23"/>
        <v>53</v>
      </c>
    </row>
    <row r="24" spans="1:84" ht="47.25" x14ac:dyDescent="0.2">
      <c r="A24" s="6" t="s">
        <v>84</v>
      </c>
      <c r="B24" s="33">
        <f t="shared" si="0"/>
        <v>0</v>
      </c>
      <c r="C24" s="34"/>
      <c r="D24" s="34"/>
      <c r="E24" s="34"/>
      <c r="F24" s="34"/>
      <c r="G24" s="33">
        <f t="shared" si="1"/>
        <v>27</v>
      </c>
      <c r="H24" s="34">
        <v>0</v>
      </c>
      <c r="I24" s="34">
        <v>0</v>
      </c>
      <c r="J24" s="34">
        <v>0</v>
      </c>
      <c r="K24" s="34">
        <v>27</v>
      </c>
      <c r="L24" s="33">
        <f t="shared" si="2"/>
        <v>456</v>
      </c>
      <c r="M24" s="34">
        <v>0</v>
      </c>
      <c r="N24" s="34">
        <v>0</v>
      </c>
      <c r="O24" s="34">
        <v>0</v>
      </c>
      <c r="P24" s="34">
        <v>456</v>
      </c>
      <c r="Q24" s="33">
        <f t="shared" si="3"/>
        <v>0</v>
      </c>
      <c r="R24" s="34"/>
      <c r="S24" s="34"/>
      <c r="T24" s="33">
        <f t="shared" si="4"/>
        <v>0</v>
      </c>
      <c r="U24" s="34"/>
      <c r="V24" s="34"/>
      <c r="W24" s="33">
        <f t="shared" si="5"/>
        <v>0</v>
      </c>
      <c r="X24" s="34"/>
      <c r="Y24" s="34"/>
      <c r="Z24" s="33">
        <f t="shared" si="6"/>
        <v>0</v>
      </c>
      <c r="AA24" s="34"/>
      <c r="AB24" s="34"/>
      <c r="AC24" s="33">
        <f t="shared" si="7"/>
        <v>0</v>
      </c>
      <c r="AD24" s="34"/>
      <c r="AE24" s="34"/>
      <c r="AF24" s="34"/>
      <c r="AG24" s="33">
        <f t="shared" si="8"/>
        <v>0</v>
      </c>
      <c r="AH24" s="34"/>
      <c r="AI24" s="34"/>
      <c r="AJ24" s="33">
        <f t="shared" si="9"/>
        <v>0</v>
      </c>
      <c r="AK24" s="34"/>
      <c r="AL24" s="34"/>
      <c r="AM24" s="33">
        <f t="shared" si="10"/>
        <v>0</v>
      </c>
      <c r="AN24" s="34"/>
      <c r="AO24" s="34"/>
      <c r="AP24" s="33">
        <f t="shared" si="11"/>
        <v>0</v>
      </c>
      <c r="AQ24" s="34"/>
      <c r="AR24" s="34"/>
      <c r="AS24" s="33">
        <f t="shared" si="12"/>
        <v>0</v>
      </c>
      <c r="AT24" s="34"/>
      <c r="AU24" s="34"/>
      <c r="AV24" s="33">
        <f t="shared" si="13"/>
        <v>0</v>
      </c>
      <c r="AW24" s="33">
        <f t="shared" si="14"/>
        <v>0</v>
      </c>
      <c r="AX24" s="33">
        <f t="shared" si="14"/>
        <v>0</v>
      </c>
      <c r="AY24" s="35"/>
      <c r="AZ24" s="35"/>
      <c r="BA24" s="35"/>
      <c r="BB24" s="35"/>
      <c r="BC24" s="35"/>
      <c r="BD24" s="35"/>
      <c r="BE24" s="34"/>
      <c r="BF24" s="34"/>
      <c r="BG24" s="33">
        <f t="shared" si="15"/>
        <v>0</v>
      </c>
      <c r="BH24" s="34"/>
      <c r="BI24" s="34"/>
      <c r="BJ24" s="33">
        <f t="shared" si="16"/>
        <v>0</v>
      </c>
      <c r="BK24" s="34"/>
      <c r="BL24" s="34"/>
      <c r="BM24" s="33">
        <f t="shared" si="17"/>
        <v>0</v>
      </c>
      <c r="BN24" s="34"/>
      <c r="BO24" s="34"/>
      <c r="BP24" s="34"/>
      <c r="BQ24" s="34"/>
      <c r="BR24" s="34"/>
      <c r="BS24" s="34"/>
      <c r="BT24" s="34"/>
      <c r="BU24" s="33">
        <f t="shared" si="18"/>
        <v>0</v>
      </c>
      <c r="BV24" s="34"/>
      <c r="BW24" s="34"/>
      <c r="BX24" s="33">
        <f t="shared" si="19"/>
        <v>0</v>
      </c>
      <c r="BY24" s="34"/>
      <c r="BZ24" s="34"/>
      <c r="CA24" s="33">
        <f t="shared" si="20"/>
        <v>0</v>
      </c>
      <c r="CB24" s="34"/>
      <c r="CC24" s="34"/>
      <c r="CD24" s="7">
        <f t="shared" si="21"/>
        <v>483</v>
      </c>
      <c r="CE24" s="8">
        <f t="shared" si="22"/>
        <v>456</v>
      </c>
      <c r="CF24" s="9">
        <f t="shared" si="23"/>
        <v>27</v>
      </c>
    </row>
    <row r="25" spans="1:84" ht="47.25" x14ac:dyDescent="0.2">
      <c r="A25" s="6" t="s">
        <v>85</v>
      </c>
      <c r="B25" s="33">
        <f t="shared" si="0"/>
        <v>0</v>
      </c>
      <c r="C25" s="34"/>
      <c r="D25" s="34"/>
      <c r="E25" s="34"/>
      <c r="F25" s="34"/>
      <c r="G25" s="33">
        <f t="shared" si="1"/>
        <v>216</v>
      </c>
      <c r="H25" s="34">
        <v>0</v>
      </c>
      <c r="I25" s="34">
        <v>0</v>
      </c>
      <c r="J25" s="34">
        <v>0</v>
      </c>
      <c r="K25" s="34">
        <v>216</v>
      </c>
      <c r="L25" s="33">
        <f t="shared" si="2"/>
        <v>985</v>
      </c>
      <c r="M25" s="34">
        <v>0</v>
      </c>
      <c r="N25" s="34">
        <v>0</v>
      </c>
      <c r="O25" s="34">
        <v>0</v>
      </c>
      <c r="P25" s="34">
        <v>985</v>
      </c>
      <c r="Q25" s="33">
        <f t="shared" si="3"/>
        <v>0</v>
      </c>
      <c r="R25" s="34"/>
      <c r="S25" s="34"/>
      <c r="T25" s="33">
        <f t="shared" si="4"/>
        <v>0</v>
      </c>
      <c r="U25" s="34"/>
      <c r="V25" s="34"/>
      <c r="W25" s="33">
        <f t="shared" si="5"/>
        <v>0</v>
      </c>
      <c r="X25" s="34"/>
      <c r="Y25" s="34"/>
      <c r="Z25" s="33">
        <f t="shared" si="6"/>
        <v>0</v>
      </c>
      <c r="AA25" s="34"/>
      <c r="AB25" s="34"/>
      <c r="AC25" s="33">
        <f t="shared" si="7"/>
        <v>0</v>
      </c>
      <c r="AD25" s="34"/>
      <c r="AE25" s="34"/>
      <c r="AF25" s="34"/>
      <c r="AG25" s="33">
        <f t="shared" si="8"/>
        <v>0</v>
      </c>
      <c r="AH25" s="34"/>
      <c r="AI25" s="34"/>
      <c r="AJ25" s="33">
        <f t="shared" si="9"/>
        <v>0</v>
      </c>
      <c r="AK25" s="34"/>
      <c r="AL25" s="34"/>
      <c r="AM25" s="33">
        <f t="shared" si="10"/>
        <v>0</v>
      </c>
      <c r="AN25" s="34"/>
      <c r="AO25" s="34"/>
      <c r="AP25" s="33">
        <f t="shared" si="11"/>
        <v>0</v>
      </c>
      <c r="AQ25" s="34"/>
      <c r="AR25" s="34"/>
      <c r="AS25" s="33">
        <f t="shared" si="12"/>
        <v>0</v>
      </c>
      <c r="AT25" s="34"/>
      <c r="AU25" s="34"/>
      <c r="AV25" s="33">
        <f t="shared" si="13"/>
        <v>0</v>
      </c>
      <c r="AW25" s="33">
        <f t="shared" si="14"/>
        <v>0</v>
      </c>
      <c r="AX25" s="33">
        <f t="shared" si="14"/>
        <v>0</v>
      </c>
      <c r="AY25" s="35"/>
      <c r="AZ25" s="35"/>
      <c r="BA25" s="35"/>
      <c r="BB25" s="35"/>
      <c r="BC25" s="35"/>
      <c r="BD25" s="35"/>
      <c r="BE25" s="34"/>
      <c r="BF25" s="34"/>
      <c r="BG25" s="33">
        <f t="shared" si="15"/>
        <v>0</v>
      </c>
      <c r="BH25" s="34"/>
      <c r="BI25" s="34"/>
      <c r="BJ25" s="33">
        <f t="shared" si="16"/>
        <v>0</v>
      </c>
      <c r="BK25" s="34"/>
      <c r="BL25" s="34"/>
      <c r="BM25" s="33">
        <f t="shared" si="17"/>
        <v>114</v>
      </c>
      <c r="BN25" s="34">
        <v>64</v>
      </c>
      <c r="BO25" s="34"/>
      <c r="BP25" s="34"/>
      <c r="BQ25" s="34">
        <v>50</v>
      </c>
      <c r="BR25" s="34"/>
      <c r="BS25" s="34"/>
      <c r="BT25" s="34"/>
      <c r="BU25" s="33">
        <f t="shared" si="18"/>
        <v>0</v>
      </c>
      <c r="BV25" s="34"/>
      <c r="BW25" s="34"/>
      <c r="BX25" s="33">
        <f t="shared" si="19"/>
        <v>0</v>
      </c>
      <c r="BY25" s="34"/>
      <c r="BZ25" s="34"/>
      <c r="CA25" s="33">
        <f t="shared" si="20"/>
        <v>0</v>
      </c>
      <c r="CB25" s="34"/>
      <c r="CC25" s="34"/>
      <c r="CD25" s="7">
        <f t="shared" si="21"/>
        <v>1315</v>
      </c>
      <c r="CE25" s="8">
        <f t="shared" si="22"/>
        <v>1099</v>
      </c>
      <c r="CF25" s="9">
        <f t="shared" si="23"/>
        <v>216</v>
      </c>
    </row>
    <row r="26" spans="1:84" ht="47.25" x14ac:dyDescent="0.2">
      <c r="A26" s="6" t="s">
        <v>86</v>
      </c>
      <c r="B26" s="33">
        <f t="shared" si="0"/>
        <v>0</v>
      </c>
      <c r="C26" s="34"/>
      <c r="D26" s="34"/>
      <c r="E26" s="34"/>
      <c r="F26" s="34"/>
      <c r="G26" s="33">
        <f t="shared" si="1"/>
        <v>58</v>
      </c>
      <c r="H26" s="34">
        <v>0</v>
      </c>
      <c r="I26" s="34">
        <v>0</v>
      </c>
      <c r="J26" s="34">
        <v>0</v>
      </c>
      <c r="K26" s="34">
        <v>58</v>
      </c>
      <c r="L26" s="33">
        <f t="shared" si="2"/>
        <v>666</v>
      </c>
      <c r="M26" s="34">
        <v>0</v>
      </c>
      <c r="N26" s="34">
        <v>0</v>
      </c>
      <c r="O26" s="34">
        <v>0</v>
      </c>
      <c r="P26" s="34">
        <v>666</v>
      </c>
      <c r="Q26" s="33">
        <f t="shared" si="3"/>
        <v>0</v>
      </c>
      <c r="R26" s="34"/>
      <c r="S26" s="34"/>
      <c r="T26" s="33">
        <f t="shared" si="4"/>
        <v>0</v>
      </c>
      <c r="U26" s="34"/>
      <c r="V26" s="34"/>
      <c r="W26" s="33">
        <f t="shared" si="5"/>
        <v>0</v>
      </c>
      <c r="X26" s="34"/>
      <c r="Y26" s="34"/>
      <c r="Z26" s="33">
        <f t="shared" si="6"/>
        <v>0</v>
      </c>
      <c r="AA26" s="34"/>
      <c r="AB26" s="34"/>
      <c r="AC26" s="33">
        <f t="shared" si="7"/>
        <v>0</v>
      </c>
      <c r="AD26" s="34"/>
      <c r="AE26" s="34"/>
      <c r="AF26" s="34"/>
      <c r="AG26" s="33">
        <f t="shared" si="8"/>
        <v>0</v>
      </c>
      <c r="AH26" s="34"/>
      <c r="AI26" s="34"/>
      <c r="AJ26" s="33">
        <f t="shared" si="9"/>
        <v>0</v>
      </c>
      <c r="AK26" s="34"/>
      <c r="AL26" s="34"/>
      <c r="AM26" s="33">
        <f t="shared" si="10"/>
        <v>0</v>
      </c>
      <c r="AN26" s="34"/>
      <c r="AO26" s="34"/>
      <c r="AP26" s="33">
        <f t="shared" si="11"/>
        <v>0</v>
      </c>
      <c r="AQ26" s="34"/>
      <c r="AR26" s="34"/>
      <c r="AS26" s="33">
        <f t="shared" si="12"/>
        <v>0</v>
      </c>
      <c r="AT26" s="34"/>
      <c r="AU26" s="34"/>
      <c r="AV26" s="33">
        <f t="shared" si="13"/>
        <v>0</v>
      </c>
      <c r="AW26" s="33">
        <f t="shared" si="14"/>
        <v>0</v>
      </c>
      <c r="AX26" s="33">
        <f t="shared" si="14"/>
        <v>0</v>
      </c>
      <c r="AY26" s="35"/>
      <c r="AZ26" s="35"/>
      <c r="BA26" s="35"/>
      <c r="BB26" s="35"/>
      <c r="BC26" s="35"/>
      <c r="BD26" s="35"/>
      <c r="BE26" s="34"/>
      <c r="BF26" s="34"/>
      <c r="BG26" s="33">
        <f t="shared" si="15"/>
        <v>0</v>
      </c>
      <c r="BH26" s="34"/>
      <c r="BI26" s="34"/>
      <c r="BJ26" s="33">
        <f t="shared" si="16"/>
        <v>0</v>
      </c>
      <c r="BK26" s="34"/>
      <c r="BL26" s="34"/>
      <c r="BM26" s="33">
        <f t="shared" si="17"/>
        <v>113</v>
      </c>
      <c r="BN26" s="34">
        <v>82</v>
      </c>
      <c r="BO26" s="34">
        <v>0</v>
      </c>
      <c r="BP26" s="34">
        <v>31</v>
      </c>
      <c r="BQ26" s="34">
        <v>0</v>
      </c>
      <c r="BR26" s="34">
        <v>0</v>
      </c>
      <c r="BS26" s="34"/>
      <c r="BT26" s="34"/>
      <c r="BU26" s="33">
        <f t="shared" si="18"/>
        <v>0</v>
      </c>
      <c r="BV26" s="34"/>
      <c r="BW26" s="34"/>
      <c r="BX26" s="33">
        <f t="shared" si="19"/>
        <v>0</v>
      </c>
      <c r="BY26" s="34"/>
      <c r="BZ26" s="34"/>
      <c r="CA26" s="33">
        <f t="shared" si="20"/>
        <v>0</v>
      </c>
      <c r="CB26" s="34"/>
      <c r="CC26" s="34"/>
      <c r="CD26" s="7">
        <f t="shared" si="21"/>
        <v>837</v>
      </c>
      <c r="CE26" s="8">
        <f t="shared" si="22"/>
        <v>779</v>
      </c>
      <c r="CF26" s="9">
        <f t="shared" si="23"/>
        <v>58</v>
      </c>
    </row>
    <row r="27" spans="1:84" ht="47.25" x14ac:dyDescent="0.2">
      <c r="A27" s="6" t="s">
        <v>87</v>
      </c>
      <c r="B27" s="33">
        <f t="shared" si="0"/>
        <v>0</v>
      </c>
      <c r="C27" s="34"/>
      <c r="D27" s="34"/>
      <c r="E27" s="34"/>
      <c r="F27" s="34"/>
      <c r="G27" s="33">
        <f t="shared" si="1"/>
        <v>118</v>
      </c>
      <c r="H27" s="34">
        <v>0</v>
      </c>
      <c r="I27" s="34">
        <v>0</v>
      </c>
      <c r="J27" s="34">
        <v>0</v>
      </c>
      <c r="K27" s="34">
        <v>118</v>
      </c>
      <c r="L27" s="33">
        <f t="shared" si="2"/>
        <v>576</v>
      </c>
      <c r="M27" s="34">
        <v>0</v>
      </c>
      <c r="N27" s="34">
        <v>0</v>
      </c>
      <c r="O27" s="34">
        <v>0</v>
      </c>
      <c r="P27" s="34">
        <v>576</v>
      </c>
      <c r="Q27" s="33">
        <f t="shared" si="3"/>
        <v>0</v>
      </c>
      <c r="R27" s="34"/>
      <c r="S27" s="34"/>
      <c r="T27" s="33">
        <f t="shared" si="4"/>
        <v>0</v>
      </c>
      <c r="U27" s="34"/>
      <c r="V27" s="34"/>
      <c r="W27" s="33">
        <f t="shared" si="5"/>
        <v>0</v>
      </c>
      <c r="X27" s="34"/>
      <c r="Y27" s="34"/>
      <c r="Z27" s="33">
        <f t="shared" si="6"/>
        <v>0</v>
      </c>
      <c r="AA27" s="34"/>
      <c r="AB27" s="34"/>
      <c r="AC27" s="33">
        <f t="shared" si="7"/>
        <v>0</v>
      </c>
      <c r="AD27" s="34"/>
      <c r="AE27" s="34"/>
      <c r="AF27" s="34"/>
      <c r="AG27" s="33">
        <f t="shared" si="8"/>
        <v>0</v>
      </c>
      <c r="AH27" s="34"/>
      <c r="AI27" s="34"/>
      <c r="AJ27" s="33">
        <f t="shared" si="9"/>
        <v>0</v>
      </c>
      <c r="AK27" s="34"/>
      <c r="AL27" s="34"/>
      <c r="AM27" s="33">
        <f t="shared" si="10"/>
        <v>0</v>
      </c>
      <c r="AN27" s="34"/>
      <c r="AO27" s="34"/>
      <c r="AP27" s="33">
        <f t="shared" si="11"/>
        <v>0</v>
      </c>
      <c r="AQ27" s="34"/>
      <c r="AR27" s="34"/>
      <c r="AS27" s="33">
        <f t="shared" si="12"/>
        <v>0</v>
      </c>
      <c r="AT27" s="34"/>
      <c r="AU27" s="34"/>
      <c r="AV27" s="33">
        <f t="shared" si="13"/>
        <v>0</v>
      </c>
      <c r="AW27" s="33">
        <f t="shared" si="14"/>
        <v>0</v>
      </c>
      <c r="AX27" s="33">
        <f t="shared" si="14"/>
        <v>0</v>
      </c>
      <c r="AY27" s="35"/>
      <c r="AZ27" s="35"/>
      <c r="BA27" s="35"/>
      <c r="BB27" s="35"/>
      <c r="BC27" s="35"/>
      <c r="BD27" s="35"/>
      <c r="BE27" s="34"/>
      <c r="BF27" s="34"/>
      <c r="BG27" s="33">
        <f t="shared" si="15"/>
        <v>0</v>
      </c>
      <c r="BH27" s="34"/>
      <c r="BI27" s="34"/>
      <c r="BJ27" s="33">
        <f t="shared" si="16"/>
        <v>0</v>
      </c>
      <c r="BK27" s="34"/>
      <c r="BL27" s="34"/>
      <c r="BM27" s="33">
        <f t="shared" si="17"/>
        <v>184</v>
      </c>
      <c r="BN27" s="34">
        <v>90</v>
      </c>
      <c r="BO27" s="34">
        <v>0</v>
      </c>
      <c r="BP27" s="34">
        <v>60</v>
      </c>
      <c r="BQ27" s="34">
        <v>34</v>
      </c>
      <c r="BR27" s="34"/>
      <c r="BS27" s="34"/>
      <c r="BT27" s="34"/>
      <c r="BU27" s="33">
        <f t="shared" si="18"/>
        <v>0</v>
      </c>
      <c r="BV27" s="34"/>
      <c r="BW27" s="34"/>
      <c r="BX27" s="33">
        <f t="shared" si="19"/>
        <v>0</v>
      </c>
      <c r="BY27" s="34"/>
      <c r="BZ27" s="34"/>
      <c r="CA27" s="33">
        <f t="shared" si="20"/>
        <v>0</v>
      </c>
      <c r="CB27" s="34"/>
      <c r="CC27" s="34"/>
      <c r="CD27" s="7">
        <f t="shared" si="21"/>
        <v>878</v>
      </c>
      <c r="CE27" s="8">
        <f t="shared" si="22"/>
        <v>760</v>
      </c>
      <c r="CF27" s="9">
        <f t="shared" si="23"/>
        <v>118</v>
      </c>
    </row>
    <row r="28" spans="1:84" ht="47.25" x14ac:dyDescent="0.2">
      <c r="A28" s="6" t="s">
        <v>88</v>
      </c>
      <c r="B28" s="33">
        <f t="shared" si="0"/>
        <v>0</v>
      </c>
      <c r="C28" s="34"/>
      <c r="D28" s="34"/>
      <c r="E28" s="34"/>
      <c r="F28" s="34"/>
      <c r="G28" s="33">
        <f t="shared" si="1"/>
        <v>0</v>
      </c>
      <c r="H28" s="34"/>
      <c r="I28" s="34"/>
      <c r="J28" s="34"/>
      <c r="K28" s="34"/>
      <c r="L28" s="33">
        <f t="shared" si="2"/>
        <v>354</v>
      </c>
      <c r="M28" s="34">
        <v>0</v>
      </c>
      <c r="N28" s="34">
        <v>0</v>
      </c>
      <c r="O28" s="34">
        <v>0</v>
      </c>
      <c r="P28" s="34">
        <v>354</v>
      </c>
      <c r="Q28" s="33">
        <f t="shared" si="3"/>
        <v>0</v>
      </c>
      <c r="R28" s="34"/>
      <c r="S28" s="34"/>
      <c r="T28" s="33">
        <f t="shared" si="4"/>
        <v>0</v>
      </c>
      <c r="U28" s="34"/>
      <c r="V28" s="34"/>
      <c r="W28" s="33">
        <f t="shared" si="5"/>
        <v>0</v>
      </c>
      <c r="X28" s="34"/>
      <c r="Y28" s="34"/>
      <c r="Z28" s="33">
        <f t="shared" si="6"/>
        <v>0</v>
      </c>
      <c r="AA28" s="34"/>
      <c r="AB28" s="34"/>
      <c r="AC28" s="33">
        <f t="shared" si="7"/>
        <v>0</v>
      </c>
      <c r="AD28" s="34"/>
      <c r="AE28" s="34"/>
      <c r="AF28" s="34"/>
      <c r="AG28" s="33">
        <f t="shared" si="8"/>
        <v>0</v>
      </c>
      <c r="AH28" s="34"/>
      <c r="AI28" s="34"/>
      <c r="AJ28" s="33">
        <f t="shared" si="9"/>
        <v>0</v>
      </c>
      <c r="AK28" s="34"/>
      <c r="AL28" s="34"/>
      <c r="AM28" s="33">
        <f t="shared" si="10"/>
        <v>0</v>
      </c>
      <c r="AN28" s="34"/>
      <c r="AO28" s="34"/>
      <c r="AP28" s="33">
        <f t="shared" si="11"/>
        <v>0</v>
      </c>
      <c r="AQ28" s="34"/>
      <c r="AR28" s="34"/>
      <c r="AS28" s="33">
        <f t="shared" si="12"/>
        <v>0</v>
      </c>
      <c r="AT28" s="34"/>
      <c r="AU28" s="34"/>
      <c r="AV28" s="33">
        <f t="shared" si="13"/>
        <v>0</v>
      </c>
      <c r="AW28" s="33">
        <f t="shared" si="14"/>
        <v>0</v>
      </c>
      <c r="AX28" s="33">
        <f t="shared" si="14"/>
        <v>0</v>
      </c>
      <c r="AY28" s="35"/>
      <c r="AZ28" s="35"/>
      <c r="BA28" s="35"/>
      <c r="BB28" s="35"/>
      <c r="BC28" s="35"/>
      <c r="BD28" s="35"/>
      <c r="BE28" s="34"/>
      <c r="BF28" s="34"/>
      <c r="BG28" s="33">
        <f t="shared" si="15"/>
        <v>0</v>
      </c>
      <c r="BH28" s="34"/>
      <c r="BI28" s="34"/>
      <c r="BJ28" s="33">
        <f t="shared" si="16"/>
        <v>0</v>
      </c>
      <c r="BK28" s="34"/>
      <c r="BL28" s="34"/>
      <c r="BM28" s="33">
        <f t="shared" si="17"/>
        <v>0</v>
      </c>
      <c r="BN28" s="34"/>
      <c r="BO28" s="34"/>
      <c r="BP28" s="34"/>
      <c r="BQ28" s="34"/>
      <c r="BR28" s="34"/>
      <c r="BS28" s="34"/>
      <c r="BT28" s="34"/>
      <c r="BU28" s="33">
        <f t="shared" si="18"/>
        <v>0</v>
      </c>
      <c r="BV28" s="34"/>
      <c r="BW28" s="34"/>
      <c r="BX28" s="33">
        <f t="shared" si="19"/>
        <v>0</v>
      </c>
      <c r="BY28" s="34"/>
      <c r="BZ28" s="34"/>
      <c r="CA28" s="33">
        <f t="shared" si="20"/>
        <v>0</v>
      </c>
      <c r="CB28" s="34"/>
      <c r="CC28" s="34"/>
      <c r="CD28" s="7">
        <f t="shared" si="21"/>
        <v>354</v>
      </c>
      <c r="CE28" s="8">
        <f t="shared" si="22"/>
        <v>354</v>
      </c>
      <c r="CF28" s="9">
        <f t="shared" si="23"/>
        <v>0</v>
      </c>
    </row>
    <row r="29" spans="1:84" ht="47.25" x14ac:dyDescent="0.2">
      <c r="A29" s="6" t="s">
        <v>89</v>
      </c>
      <c r="B29" s="33">
        <f t="shared" si="0"/>
        <v>0</v>
      </c>
      <c r="C29" s="34"/>
      <c r="D29" s="34"/>
      <c r="E29" s="34"/>
      <c r="F29" s="34"/>
      <c r="G29" s="33">
        <f t="shared" si="1"/>
        <v>126</v>
      </c>
      <c r="H29" s="34">
        <v>0</v>
      </c>
      <c r="I29" s="34">
        <v>0</v>
      </c>
      <c r="J29" s="34">
        <v>0</v>
      </c>
      <c r="K29" s="34">
        <v>126</v>
      </c>
      <c r="L29" s="33">
        <f t="shared" si="2"/>
        <v>806</v>
      </c>
      <c r="M29" s="34">
        <v>0</v>
      </c>
      <c r="N29" s="34">
        <v>0</v>
      </c>
      <c r="O29" s="34">
        <v>0</v>
      </c>
      <c r="P29" s="34">
        <v>806</v>
      </c>
      <c r="Q29" s="33">
        <f t="shared" si="3"/>
        <v>0</v>
      </c>
      <c r="R29" s="34"/>
      <c r="S29" s="34"/>
      <c r="T29" s="33">
        <f t="shared" si="4"/>
        <v>0</v>
      </c>
      <c r="U29" s="34"/>
      <c r="V29" s="34"/>
      <c r="W29" s="33">
        <f t="shared" si="5"/>
        <v>0</v>
      </c>
      <c r="X29" s="34"/>
      <c r="Y29" s="34"/>
      <c r="Z29" s="33">
        <f t="shared" si="6"/>
        <v>0</v>
      </c>
      <c r="AA29" s="34"/>
      <c r="AB29" s="34"/>
      <c r="AC29" s="33">
        <f t="shared" si="7"/>
        <v>0</v>
      </c>
      <c r="AD29" s="34"/>
      <c r="AE29" s="34"/>
      <c r="AF29" s="34"/>
      <c r="AG29" s="33">
        <f t="shared" si="8"/>
        <v>0</v>
      </c>
      <c r="AH29" s="34"/>
      <c r="AI29" s="34"/>
      <c r="AJ29" s="33">
        <f t="shared" si="9"/>
        <v>0</v>
      </c>
      <c r="AK29" s="34"/>
      <c r="AL29" s="34"/>
      <c r="AM29" s="33">
        <f t="shared" si="10"/>
        <v>0</v>
      </c>
      <c r="AN29" s="34"/>
      <c r="AO29" s="34"/>
      <c r="AP29" s="33">
        <f t="shared" si="11"/>
        <v>0</v>
      </c>
      <c r="AQ29" s="34"/>
      <c r="AR29" s="34"/>
      <c r="AS29" s="33">
        <f t="shared" si="12"/>
        <v>0</v>
      </c>
      <c r="AT29" s="34"/>
      <c r="AU29" s="34"/>
      <c r="AV29" s="33">
        <f t="shared" si="13"/>
        <v>0</v>
      </c>
      <c r="AW29" s="33">
        <f t="shared" si="14"/>
        <v>0</v>
      </c>
      <c r="AX29" s="33">
        <f t="shared" si="14"/>
        <v>0</v>
      </c>
      <c r="AY29" s="35"/>
      <c r="AZ29" s="35"/>
      <c r="BA29" s="35"/>
      <c r="BB29" s="35"/>
      <c r="BC29" s="35"/>
      <c r="BD29" s="35"/>
      <c r="BE29" s="34"/>
      <c r="BF29" s="34"/>
      <c r="BG29" s="33">
        <f t="shared" si="15"/>
        <v>0</v>
      </c>
      <c r="BH29" s="34"/>
      <c r="BI29" s="34"/>
      <c r="BJ29" s="33">
        <f t="shared" si="16"/>
        <v>0</v>
      </c>
      <c r="BK29" s="34"/>
      <c r="BL29" s="34"/>
      <c r="BM29" s="33">
        <f t="shared" si="17"/>
        <v>100</v>
      </c>
      <c r="BN29" s="34">
        <v>64</v>
      </c>
      <c r="BO29" s="34">
        <v>0</v>
      </c>
      <c r="BP29" s="34">
        <v>18</v>
      </c>
      <c r="BQ29" s="34">
        <v>18</v>
      </c>
      <c r="BR29" s="34"/>
      <c r="BS29" s="34"/>
      <c r="BT29" s="34"/>
      <c r="BU29" s="33">
        <f t="shared" si="18"/>
        <v>0</v>
      </c>
      <c r="BV29" s="34"/>
      <c r="BW29" s="34"/>
      <c r="BX29" s="33">
        <f t="shared" si="19"/>
        <v>0</v>
      </c>
      <c r="BY29" s="34"/>
      <c r="BZ29" s="34"/>
      <c r="CA29" s="33">
        <f t="shared" si="20"/>
        <v>0</v>
      </c>
      <c r="CB29" s="34"/>
      <c r="CC29" s="34"/>
      <c r="CD29" s="7">
        <f t="shared" si="21"/>
        <v>1032</v>
      </c>
      <c r="CE29" s="8">
        <f t="shared" si="22"/>
        <v>906</v>
      </c>
      <c r="CF29" s="9">
        <f t="shared" si="23"/>
        <v>126</v>
      </c>
    </row>
    <row r="30" spans="1:84" ht="47.25" x14ac:dyDescent="0.2">
      <c r="A30" s="6" t="s">
        <v>90</v>
      </c>
      <c r="B30" s="33">
        <f t="shared" si="0"/>
        <v>0</v>
      </c>
      <c r="C30" s="34"/>
      <c r="D30" s="34"/>
      <c r="E30" s="34"/>
      <c r="F30" s="34"/>
      <c r="G30" s="33">
        <f t="shared" si="1"/>
        <v>100</v>
      </c>
      <c r="H30" s="34">
        <v>0</v>
      </c>
      <c r="I30" s="34">
        <v>0</v>
      </c>
      <c r="J30" s="34">
        <v>0</v>
      </c>
      <c r="K30" s="34">
        <v>100</v>
      </c>
      <c r="L30" s="33">
        <f t="shared" si="2"/>
        <v>814</v>
      </c>
      <c r="M30" s="34">
        <v>0</v>
      </c>
      <c r="N30" s="34">
        <v>0</v>
      </c>
      <c r="O30" s="34">
        <v>0</v>
      </c>
      <c r="P30" s="34">
        <f>864-50</f>
        <v>814</v>
      </c>
      <c r="Q30" s="33">
        <f t="shared" si="3"/>
        <v>0</v>
      </c>
      <c r="R30" s="34"/>
      <c r="S30" s="34"/>
      <c r="T30" s="33">
        <f t="shared" si="4"/>
        <v>0</v>
      </c>
      <c r="U30" s="34"/>
      <c r="V30" s="34"/>
      <c r="W30" s="33">
        <f t="shared" si="5"/>
        <v>0</v>
      </c>
      <c r="X30" s="34"/>
      <c r="Y30" s="34"/>
      <c r="Z30" s="33">
        <f t="shared" si="6"/>
        <v>0</v>
      </c>
      <c r="AA30" s="34"/>
      <c r="AB30" s="34"/>
      <c r="AC30" s="33">
        <f t="shared" si="7"/>
        <v>0</v>
      </c>
      <c r="AD30" s="34"/>
      <c r="AE30" s="34"/>
      <c r="AF30" s="34"/>
      <c r="AG30" s="33">
        <f t="shared" si="8"/>
        <v>0</v>
      </c>
      <c r="AH30" s="34"/>
      <c r="AI30" s="34"/>
      <c r="AJ30" s="33">
        <f t="shared" si="9"/>
        <v>0</v>
      </c>
      <c r="AK30" s="34"/>
      <c r="AL30" s="34"/>
      <c r="AM30" s="33">
        <f t="shared" si="10"/>
        <v>0</v>
      </c>
      <c r="AN30" s="34"/>
      <c r="AO30" s="34"/>
      <c r="AP30" s="33">
        <f t="shared" si="11"/>
        <v>0</v>
      </c>
      <c r="AQ30" s="34"/>
      <c r="AR30" s="34"/>
      <c r="AS30" s="33">
        <f t="shared" si="12"/>
        <v>0</v>
      </c>
      <c r="AT30" s="34"/>
      <c r="AU30" s="34"/>
      <c r="AV30" s="33">
        <f t="shared" si="13"/>
        <v>0</v>
      </c>
      <c r="AW30" s="33">
        <f t="shared" si="14"/>
        <v>0</v>
      </c>
      <c r="AX30" s="33">
        <f t="shared" si="14"/>
        <v>0</v>
      </c>
      <c r="AY30" s="35"/>
      <c r="AZ30" s="35"/>
      <c r="BA30" s="35"/>
      <c r="BB30" s="35"/>
      <c r="BC30" s="35"/>
      <c r="BD30" s="35"/>
      <c r="BE30" s="34"/>
      <c r="BF30" s="34"/>
      <c r="BG30" s="33">
        <f t="shared" si="15"/>
        <v>0</v>
      </c>
      <c r="BH30" s="34"/>
      <c r="BI30" s="34"/>
      <c r="BJ30" s="33">
        <f t="shared" si="16"/>
        <v>0</v>
      </c>
      <c r="BK30" s="34"/>
      <c r="BL30" s="34"/>
      <c r="BM30" s="33">
        <f t="shared" si="17"/>
        <v>127</v>
      </c>
      <c r="BN30" s="34">
        <v>127</v>
      </c>
      <c r="BO30" s="34"/>
      <c r="BP30" s="34"/>
      <c r="BQ30" s="34"/>
      <c r="BR30" s="34"/>
      <c r="BS30" s="34"/>
      <c r="BT30" s="34"/>
      <c r="BU30" s="33">
        <f t="shared" si="18"/>
        <v>0</v>
      </c>
      <c r="BV30" s="34"/>
      <c r="BW30" s="34"/>
      <c r="BX30" s="33">
        <f t="shared" si="19"/>
        <v>0</v>
      </c>
      <c r="BY30" s="34"/>
      <c r="BZ30" s="34"/>
      <c r="CA30" s="33">
        <f t="shared" si="20"/>
        <v>0</v>
      </c>
      <c r="CB30" s="34"/>
      <c r="CC30" s="34"/>
      <c r="CD30" s="7">
        <f t="shared" si="21"/>
        <v>1041</v>
      </c>
      <c r="CE30" s="8">
        <f t="shared" si="22"/>
        <v>941</v>
      </c>
      <c r="CF30" s="9">
        <f t="shared" si="23"/>
        <v>100</v>
      </c>
    </row>
    <row r="31" spans="1:84" ht="47.25" x14ac:dyDescent="0.2">
      <c r="A31" s="6" t="s">
        <v>91</v>
      </c>
      <c r="B31" s="33">
        <f t="shared" si="0"/>
        <v>0</v>
      </c>
      <c r="C31" s="34"/>
      <c r="D31" s="34"/>
      <c r="E31" s="34"/>
      <c r="F31" s="34"/>
      <c r="G31" s="33">
        <f t="shared" si="1"/>
        <v>0</v>
      </c>
      <c r="H31" s="34"/>
      <c r="I31" s="34"/>
      <c r="J31" s="34"/>
      <c r="K31" s="34"/>
      <c r="L31" s="33">
        <f t="shared" si="2"/>
        <v>894</v>
      </c>
      <c r="M31" s="34">
        <v>0</v>
      </c>
      <c r="N31" s="34">
        <v>0</v>
      </c>
      <c r="O31" s="34">
        <v>0</v>
      </c>
      <c r="P31" s="34">
        <f>905-11</f>
        <v>894</v>
      </c>
      <c r="Q31" s="33">
        <f t="shared" si="3"/>
        <v>0</v>
      </c>
      <c r="R31" s="34"/>
      <c r="S31" s="34"/>
      <c r="T31" s="33">
        <f t="shared" si="4"/>
        <v>0</v>
      </c>
      <c r="U31" s="34"/>
      <c r="V31" s="34"/>
      <c r="W31" s="33">
        <f t="shared" si="5"/>
        <v>0</v>
      </c>
      <c r="X31" s="34"/>
      <c r="Y31" s="34"/>
      <c r="Z31" s="33">
        <f t="shared" si="6"/>
        <v>0</v>
      </c>
      <c r="AA31" s="34"/>
      <c r="AB31" s="34"/>
      <c r="AC31" s="33">
        <f t="shared" si="7"/>
        <v>0</v>
      </c>
      <c r="AD31" s="34"/>
      <c r="AE31" s="34"/>
      <c r="AF31" s="34"/>
      <c r="AG31" s="33">
        <f t="shared" si="8"/>
        <v>0</v>
      </c>
      <c r="AH31" s="34"/>
      <c r="AI31" s="34"/>
      <c r="AJ31" s="33">
        <f t="shared" si="9"/>
        <v>0</v>
      </c>
      <c r="AK31" s="34"/>
      <c r="AL31" s="34"/>
      <c r="AM31" s="33">
        <f t="shared" si="10"/>
        <v>0</v>
      </c>
      <c r="AN31" s="34"/>
      <c r="AO31" s="34"/>
      <c r="AP31" s="33">
        <f t="shared" si="11"/>
        <v>0</v>
      </c>
      <c r="AQ31" s="34"/>
      <c r="AR31" s="34"/>
      <c r="AS31" s="33">
        <f t="shared" si="12"/>
        <v>0</v>
      </c>
      <c r="AT31" s="34"/>
      <c r="AU31" s="34"/>
      <c r="AV31" s="33">
        <f t="shared" si="13"/>
        <v>0</v>
      </c>
      <c r="AW31" s="33">
        <f t="shared" si="14"/>
        <v>0</v>
      </c>
      <c r="AX31" s="33">
        <f t="shared" si="14"/>
        <v>0</v>
      </c>
      <c r="AY31" s="35"/>
      <c r="AZ31" s="35"/>
      <c r="BA31" s="35"/>
      <c r="BB31" s="35"/>
      <c r="BC31" s="35"/>
      <c r="BD31" s="35"/>
      <c r="BE31" s="34"/>
      <c r="BF31" s="34"/>
      <c r="BG31" s="33">
        <f t="shared" si="15"/>
        <v>0</v>
      </c>
      <c r="BH31" s="34"/>
      <c r="BI31" s="34"/>
      <c r="BJ31" s="33">
        <f t="shared" si="16"/>
        <v>0</v>
      </c>
      <c r="BK31" s="34"/>
      <c r="BL31" s="34"/>
      <c r="BM31" s="33">
        <f t="shared" si="17"/>
        <v>80</v>
      </c>
      <c r="BN31" s="34">
        <v>44</v>
      </c>
      <c r="BO31" s="34">
        <v>0</v>
      </c>
      <c r="BP31" s="34">
        <f>25+11</f>
        <v>36</v>
      </c>
      <c r="BQ31" s="34"/>
      <c r="BR31" s="34"/>
      <c r="BS31" s="34"/>
      <c r="BT31" s="34"/>
      <c r="BU31" s="33">
        <f t="shared" si="18"/>
        <v>0</v>
      </c>
      <c r="BV31" s="34"/>
      <c r="BW31" s="34"/>
      <c r="BX31" s="33">
        <f t="shared" si="19"/>
        <v>0</v>
      </c>
      <c r="BY31" s="34"/>
      <c r="BZ31" s="34"/>
      <c r="CA31" s="33">
        <f t="shared" si="20"/>
        <v>0</v>
      </c>
      <c r="CB31" s="34"/>
      <c r="CC31" s="34"/>
      <c r="CD31" s="7">
        <f t="shared" si="21"/>
        <v>974</v>
      </c>
      <c r="CE31" s="8">
        <f t="shared" si="22"/>
        <v>974</v>
      </c>
      <c r="CF31" s="9">
        <f t="shared" si="23"/>
        <v>0</v>
      </c>
    </row>
    <row r="32" spans="1:84" ht="47.25" x14ac:dyDescent="0.2">
      <c r="A32" s="6" t="s">
        <v>92</v>
      </c>
      <c r="B32" s="33">
        <f t="shared" si="0"/>
        <v>0</v>
      </c>
      <c r="C32" s="34"/>
      <c r="D32" s="34"/>
      <c r="E32" s="34"/>
      <c r="F32" s="34"/>
      <c r="G32" s="33">
        <f t="shared" si="1"/>
        <v>125</v>
      </c>
      <c r="H32" s="34">
        <v>0</v>
      </c>
      <c r="I32" s="34">
        <v>0</v>
      </c>
      <c r="J32" s="34">
        <v>0</v>
      </c>
      <c r="K32" s="34">
        <v>125</v>
      </c>
      <c r="L32" s="33">
        <f t="shared" si="2"/>
        <v>800</v>
      </c>
      <c r="M32" s="34">
        <v>0</v>
      </c>
      <c r="N32" s="34">
        <v>0</v>
      </c>
      <c r="O32" s="34">
        <v>0</v>
      </c>
      <c r="P32" s="34">
        <v>800</v>
      </c>
      <c r="Q32" s="33">
        <f t="shared" si="3"/>
        <v>0</v>
      </c>
      <c r="R32" s="34"/>
      <c r="S32" s="34"/>
      <c r="T32" s="33">
        <f t="shared" si="4"/>
        <v>0</v>
      </c>
      <c r="U32" s="34"/>
      <c r="V32" s="34"/>
      <c r="W32" s="33">
        <f t="shared" si="5"/>
        <v>0</v>
      </c>
      <c r="X32" s="34"/>
      <c r="Y32" s="34"/>
      <c r="Z32" s="33">
        <f t="shared" si="6"/>
        <v>0</v>
      </c>
      <c r="AA32" s="34"/>
      <c r="AB32" s="34"/>
      <c r="AC32" s="33">
        <f t="shared" si="7"/>
        <v>0</v>
      </c>
      <c r="AD32" s="34"/>
      <c r="AE32" s="34"/>
      <c r="AF32" s="34"/>
      <c r="AG32" s="33">
        <f t="shared" si="8"/>
        <v>0</v>
      </c>
      <c r="AH32" s="34"/>
      <c r="AI32" s="34"/>
      <c r="AJ32" s="33">
        <f t="shared" si="9"/>
        <v>0</v>
      </c>
      <c r="AK32" s="34"/>
      <c r="AL32" s="34"/>
      <c r="AM32" s="33">
        <f t="shared" si="10"/>
        <v>0</v>
      </c>
      <c r="AN32" s="34"/>
      <c r="AO32" s="34"/>
      <c r="AP32" s="33">
        <f t="shared" si="11"/>
        <v>0</v>
      </c>
      <c r="AQ32" s="34"/>
      <c r="AR32" s="34"/>
      <c r="AS32" s="33">
        <f t="shared" si="12"/>
        <v>0</v>
      </c>
      <c r="AT32" s="34"/>
      <c r="AU32" s="34"/>
      <c r="AV32" s="33">
        <f t="shared" si="13"/>
        <v>0</v>
      </c>
      <c r="AW32" s="33">
        <f t="shared" si="14"/>
        <v>0</v>
      </c>
      <c r="AX32" s="33">
        <f t="shared" si="14"/>
        <v>0</v>
      </c>
      <c r="AY32" s="35"/>
      <c r="AZ32" s="35"/>
      <c r="BA32" s="35"/>
      <c r="BB32" s="35"/>
      <c r="BC32" s="35"/>
      <c r="BD32" s="35"/>
      <c r="BE32" s="34"/>
      <c r="BF32" s="34"/>
      <c r="BG32" s="33">
        <f t="shared" si="15"/>
        <v>0</v>
      </c>
      <c r="BH32" s="34"/>
      <c r="BI32" s="34"/>
      <c r="BJ32" s="33">
        <f t="shared" si="16"/>
        <v>0</v>
      </c>
      <c r="BK32" s="34"/>
      <c r="BL32" s="34"/>
      <c r="BM32" s="33">
        <f t="shared" si="17"/>
        <v>113</v>
      </c>
      <c r="BN32" s="34">
        <v>46</v>
      </c>
      <c r="BO32" s="34">
        <v>0</v>
      </c>
      <c r="BP32" s="34">
        <v>33</v>
      </c>
      <c r="BQ32" s="34">
        <v>34</v>
      </c>
      <c r="BR32" s="34">
        <v>0</v>
      </c>
      <c r="BS32" s="34"/>
      <c r="BT32" s="34"/>
      <c r="BU32" s="33">
        <f t="shared" si="18"/>
        <v>0</v>
      </c>
      <c r="BV32" s="34"/>
      <c r="BW32" s="34"/>
      <c r="BX32" s="33">
        <f t="shared" si="19"/>
        <v>0</v>
      </c>
      <c r="BY32" s="34"/>
      <c r="BZ32" s="34"/>
      <c r="CA32" s="33">
        <f t="shared" si="20"/>
        <v>0</v>
      </c>
      <c r="CB32" s="34"/>
      <c r="CC32" s="34"/>
      <c r="CD32" s="7">
        <f t="shared" si="21"/>
        <v>1038</v>
      </c>
      <c r="CE32" s="8">
        <f t="shared" si="22"/>
        <v>913</v>
      </c>
      <c r="CF32" s="9">
        <f t="shared" si="23"/>
        <v>125</v>
      </c>
    </row>
    <row r="33" spans="1:84" ht="47.25" x14ac:dyDescent="0.2">
      <c r="A33" s="6" t="s">
        <v>93</v>
      </c>
      <c r="B33" s="33">
        <f t="shared" si="0"/>
        <v>0</v>
      </c>
      <c r="C33" s="34"/>
      <c r="D33" s="34"/>
      <c r="E33" s="34"/>
      <c r="F33" s="34"/>
      <c r="G33" s="33">
        <f t="shared" si="1"/>
        <v>140</v>
      </c>
      <c r="H33" s="34">
        <v>0</v>
      </c>
      <c r="I33" s="34">
        <v>0</v>
      </c>
      <c r="J33" s="34">
        <v>0</v>
      </c>
      <c r="K33" s="34">
        <v>140</v>
      </c>
      <c r="L33" s="33">
        <f t="shared" si="2"/>
        <v>188</v>
      </c>
      <c r="M33" s="34">
        <v>0</v>
      </c>
      <c r="N33" s="34">
        <v>0</v>
      </c>
      <c r="O33" s="34">
        <v>0</v>
      </c>
      <c r="P33" s="34">
        <v>188</v>
      </c>
      <c r="Q33" s="33">
        <f t="shared" si="3"/>
        <v>0</v>
      </c>
      <c r="R33" s="34"/>
      <c r="S33" s="34"/>
      <c r="T33" s="33">
        <f t="shared" si="4"/>
        <v>0</v>
      </c>
      <c r="U33" s="34"/>
      <c r="V33" s="34"/>
      <c r="W33" s="33">
        <f t="shared" si="5"/>
        <v>0</v>
      </c>
      <c r="X33" s="34"/>
      <c r="Y33" s="34"/>
      <c r="Z33" s="33">
        <f t="shared" si="6"/>
        <v>0</v>
      </c>
      <c r="AA33" s="34"/>
      <c r="AB33" s="34"/>
      <c r="AC33" s="33">
        <f t="shared" si="7"/>
        <v>0</v>
      </c>
      <c r="AD33" s="34"/>
      <c r="AE33" s="34"/>
      <c r="AF33" s="34"/>
      <c r="AG33" s="33">
        <f t="shared" si="8"/>
        <v>0</v>
      </c>
      <c r="AH33" s="34"/>
      <c r="AI33" s="34"/>
      <c r="AJ33" s="33">
        <f t="shared" si="9"/>
        <v>0</v>
      </c>
      <c r="AK33" s="34"/>
      <c r="AL33" s="34"/>
      <c r="AM33" s="33">
        <f t="shared" si="10"/>
        <v>0</v>
      </c>
      <c r="AN33" s="34"/>
      <c r="AO33" s="34"/>
      <c r="AP33" s="33">
        <f t="shared" si="11"/>
        <v>0</v>
      </c>
      <c r="AQ33" s="34"/>
      <c r="AR33" s="34"/>
      <c r="AS33" s="33">
        <f t="shared" si="12"/>
        <v>0</v>
      </c>
      <c r="AT33" s="34"/>
      <c r="AU33" s="34"/>
      <c r="AV33" s="33">
        <f t="shared" si="13"/>
        <v>0</v>
      </c>
      <c r="AW33" s="33">
        <f t="shared" si="14"/>
        <v>0</v>
      </c>
      <c r="AX33" s="33">
        <f t="shared" si="14"/>
        <v>0</v>
      </c>
      <c r="AY33" s="35"/>
      <c r="AZ33" s="35"/>
      <c r="BA33" s="35"/>
      <c r="BB33" s="35"/>
      <c r="BC33" s="35"/>
      <c r="BD33" s="35"/>
      <c r="BE33" s="34"/>
      <c r="BF33" s="34"/>
      <c r="BG33" s="33">
        <f t="shared" si="15"/>
        <v>0</v>
      </c>
      <c r="BH33" s="34"/>
      <c r="BI33" s="34"/>
      <c r="BJ33" s="33">
        <f t="shared" si="16"/>
        <v>0</v>
      </c>
      <c r="BK33" s="34"/>
      <c r="BL33" s="34"/>
      <c r="BM33" s="33">
        <f t="shared" si="17"/>
        <v>57</v>
      </c>
      <c r="BN33" s="34">
        <v>22</v>
      </c>
      <c r="BO33" s="34">
        <v>0</v>
      </c>
      <c r="BP33" s="34">
        <v>35</v>
      </c>
      <c r="BQ33" s="34"/>
      <c r="BR33" s="34"/>
      <c r="BS33" s="34"/>
      <c r="BT33" s="34"/>
      <c r="BU33" s="33">
        <f t="shared" si="18"/>
        <v>0</v>
      </c>
      <c r="BV33" s="34"/>
      <c r="BW33" s="34"/>
      <c r="BX33" s="33">
        <f t="shared" si="19"/>
        <v>0</v>
      </c>
      <c r="BY33" s="34"/>
      <c r="BZ33" s="34"/>
      <c r="CA33" s="33">
        <f t="shared" si="20"/>
        <v>0</v>
      </c>
      <c r="CB33" s="34"/>
      <c r="CC33" s="34"/>
      <c r="CD33" s="7">
        <f t="shared" si="21"/>
        <v>385</v>
      </c>
      <c r="CE33" s="8">
        <f t="shared" si="22"/>
        <v>245</v>
      </c>
      <c r="CF33" s="9">
        <f t="shared" si="23"/>
        <v>140</v>
      </c>
    </row>
    <row r="34" spans="1:84" ht="47.25" x14ac:dyDescent="0.2">
      <c r="A34" s="6" t="s">
        <v>94</v>
      </c>
      <c r="B34" s="33">
        <f t="shared" si="0"/>
        <v>0</v>
      </c>
      <c r="C34" s="34"/>
      <c r="D34" s="34"/>
      <c r="E34" s="34"/>
      <c r="F34" s="34"/>
      <c r="G34" s="33">
        <f t="shared" si="1"/>
        <v>140</v>
      </c>
      <c r="H34" s="34">
        <v>0</v>
      </c>
      <c r="I34" s="34">
        <v>0</v>
      </c>
      <c r="J34" s="34">
        <v>0</v>
      </c>
      <c r="K34" s="34">
        <v>140</v>
      </c>
      <c r="L34" s="33">
        <f t="shared" si="2"/>
        <v>480</v>
      </c>
      <c r="M34" s="34">
        <v>0</v>
      </c>
      <c r="N34" s="34">
        <v>0</v>
      </c>
      <c r="O34" s="34">
        <v>0</v>
      </c>
      <c r="P34" s="34">
        <v>480</v>
      </c>
      <c r="Q34" s="33">
        <f t="shared" si="3"/>
        <v>0</v>
      </c>
      <c r="R34" s="34"/>
      <c r="S34" s="34"/>
      <c r="T34" s="33">
        <f t="shared" si="4"/>
        <v>0</v>
      </c>
      <c r="U34" s="34"/>
      <c r="V34" s="34"/>
      <c r="W34" s="33">
        <f t="shared" si="5"/>
        <v>0</v>
      </c>
      <c r="X34" s="34"/>
      <c r="Y34" s="34"/>
      <c r="Z34" s="33">
        <f t="shared" si="6"/>
        <v>0</v>
      </c>
      <c r="AA34" s="34"/>
      <c r="AB34" s="34"/>
      <c r="AC34" s="33">
        <f t="shared" si="7"/>
        <v>0</v>
      </c>
      <c r="AD34" s="34"/>
      <c r="AE34" s="34"/>
      <c r="AF34" s="34"/>
      <c r="AG34" s="33">
        <f t="shared" si="8"/>
        <v>0</v>
      </c>
      <c r="AH34" s="34"/>
      <c r="AI34" s="34"/>
      <c r="AJ34" s="33">
        <f t="shared" si="9"/>
        <v>0</v>
      </c>
      <c r="AK34" s="34"/>
      <c r="AL34" s="34"/>
      <c r="AM34" s="33">
        <f t="shared" si="10"/>
        <v>0</v>
      </c>
      <c r="AN34" s="34"/>
      <c r="AO34" s="34"/>
      <c r="AP34" s="33">
        <f t="shared" si="11"/>
        <v>0</v>
      </c>
      <c r="AQ34" s="34"/>
      <c r="AR34" s="34"/>
      <c r="AS34" s="33">
        <f t="shared" si="12"/>
        <v>0</v>
      </c>
      <c r="AT34" s="34"/>
      <c r="AU34" s="34"/>
      <c r="AV34" s="33">
        <f t="shared" si="13"/>
        <v>0</v>
      </c>
      <c r="AW34" s="33">
        <f t="shared" si="14"/>
        <v>0</v>
      </c>
      <c r="AX34" s="33">
        <f t="shared" si="14"/>
        <v>0</v>
      </c>
      <c r="AY34" s="35"/>
      <c r="AZ34" s="35"/>
      <c r="BA34" s="35"/>
      <c r="BB34" s="35"/>
      <c r="BC34" s="35"/>
      <c r="BD34" s="35"/>
      <c r="BE34" s="34"/>
      <c r="BF34" s="34"/>
      <c r="BG34" s="33">
        <f t="shared" si="15"/>
        <v>0</v>
      </c>
      <c r="BH34" s="34"/>
      <c r="BI34" s="34"/>
      <c r="BJ34" s="33">
        <f t="shared" si="16"/>
        <v>0</v>
      </c>
      <c r="BK34" s="34"/>
      <c r="BL34" s="34"/>
      <c r="BM34" s="33">
        <f t="shared" si="17"/>
        <v>127</v>
      </c>
      <c r="BN34" s="34">
        <v>0</v>
      </c>
      <c r="BO34" s="34">
        <v>0</v>
      </c>
      <c r="BP34" s="34">
        <v>94</v>
      </c>
      <c r="BQ34" s="34">
        <v>33</v>
      </c>
      <c r="BR34" s="34"/>
      <c r="BS34" s="34"/>
      <c r="BT34" s="34"/>
      <c r="BU34" s="33">
        <f t="shared" si="18"/>
        <v>0</v>
      </c>
      <c r="BV34" s="34"/>
      <c r="BW34" s="34"/>
      <c r="BX34" s="33">
        <f t="shared" si="19"/>
        <v>0</v>
      </c>
      <c r="BY34" s="34"/>
      <c r="BZ34" s="34"/>
      <c r="CA34" s="33">
        <f t="shared" si="20"/>
        <v>0</v>
      </c>
      <c r="CB34" s="34"/>
      <c r="CC34" s="34"/>
      <c r="CD34" s="7">
        <f t="shared" si="21"/>
        <v>747</v>
      </c>
      <c r="CE34" s="8">
        <f t="shared" si="22"/>
        <v>607</v>
      </c>
      <c r="CF34" s="9">
        <f t="shared" si="23"/>
        <v>140</v>
      </c>
    </row>
    <row r="35" spans="1:84" ht="38.25" customHeight="1" x14ac:dyDescent="0.2">
      <c r="A35" s="6" t="s">
        <v>95</v>
      </c>
      <c r="B35" s="33">
        <f t="shared" si="0"/>
        <v>0</v>
      </c>
      <c r="C35" s="34"/>
      <c r="D35" s="34"/>
      <c r="E35" s="34"/>
      <c r="F35" s="34"/>
      <c r="G35" s="33">
        <f t="shared" si="1"/>
        <v>129</v>
      </c>
      <c r="H35" s="34">
        <v>0</v>
      </c>
      <c r="I35" s="34">
        <v>0</v>
      </c>
      <c r="J35" s="34">
        <v>0</v>
      </c>
      <c r="K35" s="34">
        <v>129</v>
      </c>
      <c r="L35" s="33">
        <f t="shared" si="2"/>
        <v>1000</v>
      </c>
      <c r="M35" s="34">
        <v>0</v>
      </c>
      <c r="N35" s="34">
        <v>0</v>
      </c>
      <c r="O35" s="34">
        <v>0</v>
      </c>
      <c r="P35" s="34">
        <v>1000</v>
      </c>
      <c r="Q35" s="33">
        <f t="shared" si="3"/>
        <v>0</v>
      </c>
      <c r="R35" s="34"/>
      <c r="S35" s="34"/>
      <c r="T35" s="33">
        <f t="shared" si="4"/>
        <v>0</v>
      </c>
      <c r="U35" s="34"/>
      <c r="V35" s="34"/>
      <c r="W35" s="33">
        <f t="shared" si="5"/>
        <v>0</v>
      </c>
      <c r="X35" s="34"/>
      <c r="Y35" s="34"/>
      <c r="Z35" s="33">
        <f t="shared" si="6"/>
        <v>0</v>
      </c>
      <c r="AA35" s="34"/>
      <c r="AB35" s="34"/>
      <c r="AC35" s="33">
        <f t="shared" si="7"/>
        <v>0</v>
      </c>
      <c r="AD35" s="34"/>
      <c r="AE35" s="34"/>
      <c r="AF35" s="34"/>
      <c r="AG35" s="33">
        <f t="shared" si="8"/>
        <v>0</v>
      </c>
      <c r="AH35" s="34"/>
      <c r="AI35" s="34"/>
      <c r="AJ35" s="33">
        <f t="shared" si="9"/>
        <v>0</v>
      </c>
      <c r="AK35" s="34"/>
      <c r="AL35" s="34"/>
      <c r="AM35" s="33">
        <f t="shared" si="10"/>
        <v>0</v>
      </c>
      <c r="AN35" s="34"/>
      <c r="AO35" s="34"/>
      <c r="AP35" s="33">
        <f t="shared" si="11"/>
        <v>0</v>
      </c>
      <c r="AQ35" s="34"/>
      <c r="AR35" s="34"/>
      <c r="AS35" s="33">
        <f t="shared" si="12"/>
        <v>0</v>
      </c>
      <c r="AT35" s="34"/>
      <c r="AU35" s="34"/>
      <c r="AV35" s="33">
        <f t="shared" si="13"/>
        <v>0</v>
      </c>
      <c r="AW35" s="33">
        <f t="shared" si="14"/>
        <v>0</v>
      </c>
      <c r="AX35" s="33">
        <f t="shared" si="14"/>
        <v>0</v>
      </c>
      <c r="AY35" s="35"/>
      <c r="AZ35" s="35"/>
      <c r="BA35" s="35"/>
      <c r="BB35" s="35"/>
      <c r="BC35" s="35"/>
      <c r="BD35" s="35"/>
      <c r="BE35" s="34"/>
      <c r="BF35" s="34"/>
      <c r="BG35" s="33">
        <f t="shared" si="15"/>
        <v>0</v>
      </c>
      <c r="BH35" s="34"/>
      <c r="BI35" s="34"/>
      <c r="BJ35" s="33">
        <f t="shared" si="16"/>
        <v>0</v>
      </c>
      <c r="BK35" s="34"/>
      <c r="BL35" s="34"/>
      <c r="BM35" s="33">
        <f t="shared" si="17"/>
        <v>374</v>
      </c>
      <c r="BN35" s="34">
        <v>270</v>
      </c>
      <c r="BO35" s="34">
        <v>0</v>
      </c>
      <c r="BP35" s="34">
        <v>104</v>
      </c>
      <c r="BQ35" s="34">
        <v>0</v>
      </c>
      <c r="BR35" s="34"/>
      <c r="BS35" s="34"/>
      <c r="BT35" s="34"/>
      <c r="BU35" s="33">
        <f t="shared" si="18"/>
        <v>0</v>
      </c>
      <c r="BV35" s="34"/>
      <c r="BW35" s="34"/>
      <c r="BX35" s="33">
        <f t="shared" si="19"/>
        <v>0</v>
      </c>
      <c r="BY35" s="34"/>
      <c r="BZ35" s="34"/>
      <c r="CA35" s="33">
        <f t="shared" si="20"/>
        <v>0</v>
      </c>
      <c r="CB35" s="34"/>
      <c r="CC35" s="34"/>
      <c r="CD35" s="7">
        <f t="shared" si="21"/>
        <v>1503</v>
      </c>
      <c r="CE35" s="8">
        <f t="shared" si="22"/>
        <v>1374</v>
      </c>
      <c r="CF35" s="9">
        <f t="shared" si="23"/>
        <v>129</v>
      </c>
    </row>
    <row r="36" spans="1:84" ht="39.75" customHeight="1" x14ac:dyDescent="0.2">
      <c r="A36" s="6" t="s">
        <v>96</v>
      </c>
      <c r="B36" s="33">
        <f t="shared" si="0"/>
        <v>0</v>
      </c>
      <c r="C36" s="34"/>
      <c r="D36" s="34"/>
      <c r="E36" s="34"/>
      <c r="F36" s="34"/>
      <c r="G36" s="33">
        <f t="shared" si="1"/>
        <v>62</v>
      </c>
      <c r="H36" s="34">
        <v>0</v>
      </c>
      <c r="I36" s="34">
        <v>0</v>
      </c>
      <c r="J36" s="34">
        <v>0</v>
      </c>
      <c r="K36" s="34">
        <v>62</v>
      </c>
      <c r="L36" s="33">
        <f t="shared" si="2"/>
        <v>573</v>
      </c>
      <c r="M36" s="34">
        <v>0</v>
      </c>
      <c r="N36" s="34">
        <v>0</v>
      </c>
      <c r="O36" s="34">
        <v>0</v>
      </c>
      <c r="P36" s="34">
        <v>573</v>
      </c>
      <c r="Q36" s="33">
        <f t="shared" si="3"/>
        <v>0</v>
      </c>
      <c r="R36" s="34"/>
      <c r="S36" s="34"/>
      <c r="T36" s="33">
        <f t="shared" si="4"/>
        <v>0</v>
      </c>
      <c r="U36" s="34"/>
      <c r="V36" s="34"/>
      <c r="W36" s="33">
        <f t="shared" si="5"/>
        <v>0</v>
      </c>
      <c r="X36" s="34"/>
      <c r="Y36" s="34"/>
      <c r="Z36" s="33">
        <f t="shared" si="6"/>
        <v>0</v>
      </c>
      <c r="AA36" s="34"/>
      <c r="AB36" s="34"/>
      <c r="AC36" s="33">
        <f t="shared" si="7"/>
        <v>0</v>
      </c>
      <c r="AD36" s="34"/>
      <c r="AE36" s="34"/>
      <c r="AF36" s="34"/>
      <c r="AG36" s="33">
        <f t="shared" si="8"/>
        <v>0</v>
      </c>
      <c r="AH36" s="34"/>
      <c r="AI36" s="34"/>
      <c r="AJ36" s="33">
        <f t="shared" si="9"/>
        <v>0</v>
      </c>
      <c r="AK36" s="34"/>
      <c r="AL36" s="34"/>
      <c r="AM36" s="33">
        <f t="shared" si="10"/>
        <v>0</v>
      </c>
      <c r="AN36" s="34"/>
      <c r="AO36" s="34"/>
      <c r="AP36" s="33">
        <f t="shared" si="11"/>
        <v>0</v>
      </c>
      <c r="AQ36" s="34"/>
      <c r="AR36" s="34"/>
      <c r="AS36" s="33">
        <f t="shared" si="12"/>
        <v>0</v>
      </c>
      <c r="AT36" s="34"/>
      <c r="AU36" s="34"/>
      <c r="AV36" s="33">
        <f t="shared" si="13"/>
        <v>0</v>
      </c>
      <c r="AW36" s="33">
        <f t="shared" si="14"/>
        <v>0</v>
      </c>
      <c r="AX36" s="33">
        <f t="shared" si="14"/>
        <v>0</v>
      </c>
      <c r="AY36" s="35"/>
      <c r="AZ36" s="35"/>
      <c r="BA36" s="35"/>
      <c r="BB36" s="35"/>
      <c r="BC36" s="35"/>
      <c r="BD36" s="35"/>
      <c r="BE36" s="34"/>
      <c r="BF36" s="34"/>
      <c r="BG36" s="33">
        <f t="shared" si="15"/>
        <v>0</v>
      </c>
      <c r="BH36" s="34"/>
      <c r="BI36" s="34"/>
      <c r="BJ36" s="33">
        <f t="shared" si="16"/>
        <v>0</v>
      </c>
      <c r="BK36" s="34"/>
      <c r="BL36" s="34"/>
      <c r="BM36" s="33">
        <f t="shared" si="17"/>
        <v>38</v>
      </c>
      <c r="BN36" s="34">
        <v>38</v>
      </c>
      <c r="BO36" s="34"/>
      <c r="BP36" s="34"/>
      <c r="BQ36" s="34"/>
      <c r="BR36" s="34"/>
      <c r="BS36" s="34"/>
      <c r="BT36" s="34"/>
      <c r="BU36" s="33">
        <f t="shared" si="18"/>
        <v>0</v>
      </c>
      <c r="BV36" s="34"/>
      <c r="BW36" s="34"/>
      <c r="BX36" s="33">
        <f t="shared" si="19"/>
        <v>0</v>
      </c>
      <c r="BY36" s="34"/>
      <c r="BZ36" s="34"/>
      <c r="CA36" s="33">
        <f t="shared" si="20"/>
        <v>0</v>
      </c>
      <c r="CB36" s="34"/>
      <c r="CC36" s="34"/>
      <c r="CD36" s="7">
        <f t="shared" si="21"/>
        <v>673</v>
      </c>
      <c r="CE36" s="8">
        <f t="shared" si="22"/>
        <v>611</v>
      </c>
      <c r="CF36" s="9">
        <f t="shared" si="23"/>
        <v>62</v>
      </c>
    </row>
    <row r="37" spans="1:84" ht="47.25" x14ac:dyDescent="0.2">
      <c r="A37" s="6" t="s">
        <v>97</v>
      </c>
      <c r="B37" s="33">
        <f t="shared" si="0"/>
        <v>0</v>
      </c>
      <c r="C37" s="34"/>
      <c r="D37" s="34"/>
      <c r="E37" s="34"/>
      <c r="F37" s="34"/>
      <c r="G37" s="33">
        <f t="shared" si="1"/>
        <v>140</v>
      </c>
      <c r="H37" s="34">
        <v>0</v>
      </c>
      <c r="I37" s="34">
        <v>0</v>
      </c>
      <c r="J37" s="34">
        <v>0</v>
      </c>
      <c r="K37" s="34">
        <v>140</v>
      </c>
      <c r="L37" s="33">
        <f t="shared" si="2"/>
        <v>1613</v>
      </c>
      <c r="M37" s="34">
        <v>0</v>
      </c>
      <c r="N37" s="34">
        <v>0</v>
      </c>
      <c r="O37" s="34">
        <v>0</v>
      </c>
      <c r="P37" s="34">
        <v>1613</v>
      </c>
      <c r="Q37" s="33">
        <f t="shared" si="3"/>
        <v>0</v>
      </c>
      <c r="R37" s="34"/>
      <c r="S37" s="34"/>
      <c r="T37" s="33">
        <f t="shared" si="4"/>
        <v>0</v>
      </c>
      <c r="U37" s="34"/>
      <c r="V37" s="34"/>
      <c r="W37" s="33">
        <f t="shared" si="5"/>
        <v>0</v>
      </c>
      <c r="X37" s="34"/>
      <c r="Y37" s="34"/>
      <c r="Z37" s="33">
        <f t="shared" si="6"/>
        <v>0</v>
      </c>
      <c r="AA37" s="34"/>
      <c r="AB37" s="34"/>
      <c r="AC37" s="33">
        <f t="shared" si="7"/>
        <v>0</v>
      </c>
      <c r="AD37" s="34"/>
      <c r="AE37" s="34"/>
      <c r="AF37" s="34"/>
      <c r="AG37" s="33">
        <f t="shared" si="8"/>
        <v>0</v>
      </c>
      <c r="AH37" s="34"/>
      <c r="AI37" s="34"/>
      <c r="AJ37" s="33">
        <f t="shared" si="9"/>
        <v>0</v>
      </c>
      <c r="AK37" s="34"/>
      <c r="AL37" s="34"/>
      <c r="AM37" s="33">
        <f t="shared" si="10"/>
        <v>0</v>
      </c>
      <c r="AN37" s="34"/>
      <c r="AO37" s="34"/>
      <c r="AP37" s="33">
        <f t="shared" si="11"/>
        <v>159</v>
      </c>
      <c r="AQ37" s="34">
        <v>159</v>
      </c>
      <c r="AR37" s="34"/>
      <c r="AS37" s="33">
        <f t="shared" si="12"/>
        <v>0</v>
      </c>
      <c r="AT37" s="34"/>
      <c r="AU37" s="34"/>
      <c r="AV37" s="33">
        <f t="shared" si="13"/>
        <v>0</v>
      </c>
      <c r="AW37" s="33">
        <f t="shared" si="14"/>
        <v>0</v>
      </c>
      <c r="AX37" s="33">
        <f t="shared" si="14"/>
        <v>0</v>
      </c>
      <c r="AY37" s="35"/>
      <c r="AZ37" s="35"/>
      <c r="BA37" s="35"/>
      <c r="BB37" s="35"/>
      <c r="BC37" s="35"/>
      <c r="BD37" s="35"/>
      <c r="BE37" s="34"/>
      <c r="BF37" s="34"/>
      <c r="BG37" s="33">
        <f t="shared" si="15"/>
        <v>0</v>
      </c>
      <c r="BH37" s="34"/>
      <c r="BI37" s="34"/>
      <c r="BJ37" s="33">
        <f t="shared" si="16"/>
        <v>0</v>
      </c>
      <c r="BK37" s="34"/>
      <c r="BL37" s="34"/>
      <c r="BM37" s="33">
        <f t="shared" si="17"/>
        <v>364</v>
      </c>
      <c r="BN37" s="34">
        <v>278</v>
      </c>
      <c r="BO37" s="34">
        <v>0</v>
      </c>
      <c r="BP37" s="34">
        <v>86</v>
      </c>
      <c r="BQ37" s="34"/>
      <c r="BR37" s="34"/>
      <c r="BS37" s="34"/>
      <c r="BT37" s="34"/>
      <c r="BU37" s="33">
        <f t="shared" si="18"/>
        <v>0</v>
      </c>
      <c r="BV37" s="34"/>
      <c r="BW37" s="34"/>
      <c r="BX37" s="33">
        <f t="shared" si="19"/>
        <v>0</v>
      </c>
      <c r="BY37" s="34"/>
      <c r="BZ37" s="34"/>
      <c r="CA37" s="33">
        <f t="shared" si="20"/>
        <v>0</v>
      </c>
      <c r="CB37" s="34"/>
      <c r="CC37" s="34"/>
      <c r="CD37" s="7">
        <f t="shared" si="21"/>
        <v>2276</v>
      </c>
      <c r="CE37" s="8">
        <f t="shared" si="22"/>
        <v>2136</v>
      </c>
      <c r="CF37" s="9">
        <f t="shared" si="23"/>
        <v>140</v>
      </c>
    </row>
    <row r="38" spans="1:84" ht="47.25" x14ac:dyDescent="0.2">
      <c r="A38" s="6" t="s">
        <v>98</v>
      </c>
      <c r="B38" s="33">
        <f t="shared" si="0"/>
        <v>0</v>
      </c>
      <c r="C38" s="34"/>
      <c r="D38" s="34"/>
      <c r="E38" s="34"/>
      <c r="F38" s="34"/>
      <c r="G38" s="33">
        <f t="shared" si="1"/>
        <v>200</v>
      </c>
      <c r="H38" s="34">
        <v>0</v>
      </c>
      <c r="I38" s="34">
        <v>0</v>
      </c>
      <c r="J38" s="34">
        <v>0</v>
      </c>
      <c r="K38" s="34">
        <v>200</v>
      </c>
      <c r="L38" s="33">
        <f t="shared" si="2"/>
        <v>170</v>
      </c>
      <c r="M38" s="34">
        <v>0</v>
      </c>
      <c r="N38" s="34">
        <v>0</v>
      </c>
      <c r="O38" s="34">
        <v>0</v>
      </c>
      <c r="P38" s="34">
        <v>170</v>
      </c>
      <c r="Q38" s="33">
        <f t="shared" si="3"/>
        <v>0</v>
      </c>
      <c r="R38" s="34">
        <v>0</v>
      </c>
      <c r="S38" s="34">
        <v>0</v>
      </c>
      <c r="T38" s="33">
        <f t="shared" si="4"/>
        <v>0</v>
      </c>
      <c r="U38" s="34">
        <v>0</v>
      </c>
      <c r="V38" s="34">
        <v>0</v>
      </c>
      <c r="W38" s="33">
        <f t="shared" si="5"/>
        <v>0</v>
      </c>
      <c r="X38" s="34">
        <v>0</v>
      </c>
      <c r="Y38" s="34">
        <v>0</v>
      </c>
      <c r="Z38" s="33">
        <f t="shared" si="6"/>
        <v>101</v>
      </c>
      <c r="AA38" s="34">
        <v>101</v>
      </c>
      <c r="AB38" s="34"/>
      <c r="AC38" s="33">
        <f t="shared" si="7"/>
        <v>0</v>
      </c>
      <c r="AD38" s="34"/>
      <c r="AE38" s="34"/>
      <c r="AF38" s="34"/>
      <c r="AG38" s="33">
        <f t="shared" si="8"/>
        <v>0</v>
      </c>
      <c r="AH38" s="34"/>
      <c r="AI38" s="34"/>
      <c r="AJ38" s="33">
        <f t="shared" si="9"/>
        <v>0</v>
      </c>
      <c r="AK38" s="34"/>
      <c r="AL38" s="34"/>
      <c r="AM38" s="33">
        <f t="shared" si="10"/>
        <v>0</v>
      </c>
      <c r="AN38" s="34"/>
      <c r="AO38" s="34"/>
      <c r="AP38" s="33">
        <f t="shared" si="11"/>
        <v>43</v>
      </c>
      <c r="AQ38" s="34">
        <v>43</v>
      </c>
      <c r="AR38" s="34"/>
      <c r="AS38" s="33">
        <f t="shared" si="12"/>
        <v>0</v>
      </c>
      <c r="AT38" s="34"/>
      <c r="AU38" s="34"/>
      <c r="AV38" s="33">
        <f t="shared" si="13"/>
        <v>0</v>
      </c>
      <c r="AW38" s="33">
        <f t="shared" si="14"/>
        <v>0</v>
      </c>
      <c r="AX38" s="33">
        <f t="shared" si="14"/>
        <v>0</v>
      </c>
      <c r="AY38" s="35"/>
      <c r="AZ38" s="35"/>
      <c r="BA38" s="35"/>
      <c r="BB38" s="35"/>
      <c r="BC38" s="35"/>
      <c r="BD38" s="35"/>
      <c r="BE38" s="34"/>
      <c r="BF38" s="34"/>
      <c r="BG38" s="33">
        <f t="shared" si="15"/>
        <v>0</v>
      </c>
      <c r="BH38" s="34"/>
      <c r="BI38" s="34"/>
      <c r="BJ38" s="33">
        <f t="shared" si="16"/>
        <v>0</v>
      </c>
      <c r="BK38" s="34"/>
      <c r="BL38" s="34"/>
      <c r="BM38" s="33">
        <f t="shared" si="17"/>
        <v>79</v>
      </c>
      <c r="BN38" s="34">
        <v>44</v>
      </c>
      <c r="BO38" s="34">
        <v>0</v>
      </c>
      <c r="BP38" s="34">
        <v>35</v>
      </c>
      <c r="BQ38" s="34">
        <v>0</v>
      </c>
      <c r="BR38" s="34"/>
      <c r="BS38" s="34"/>
      <c r="BT38" s="34"/>
      <c r="BU38" s="33">
        <f t="shared" si="18"/>
        <v>0</v>
      </c>
      <c r="BV38" s="34"/>
      <c r="BW38" s="34"/>
      <c r="BX38" s="33">
        <f t="shared" si="19"/>
        <v>0</v>
      </c>
      <c r="BY38" s="34"/>
      <c r="BZ38" s="34"/>
      <c r="CA38" s="33">
        <f t="shared" si="20"/>
        <v>0</v>
      </c>
      <c r="CB38" s="34"/>
      <c r="CC38" s="34"/>
      <c r="CD38" s="7">
        <f t="shared" si="21"/>
        <v>593</v>
      </c>
      <c r="CE38" s="8">
        <f t="shared" si="22"/>
        <v>393</v>
      </c>
      <c r="CF38" s="9">
        <f t="shared" si="23"/>
        <v>200</v>
      </c>
    </row>
    <row r="39" spans="1:84" ht="47.25" x14ac:dyDescent="0.2">
      <c r="A39" s="6" t="s">
        <v>99</v>
      </c>
      <c r="B39" s="33">
        <f t="shared" si="0"/>
        <v>0</v>
      </c>
      <c r="C39" s="34"/>
      <c r="D39" s="34"/>
      <c r="E39" s="34"/>
      <c r="F39" s="34"/>
      <c r="G39" s="33">
        <f t="shared" si="1"/>
        <v>29</v>
      </c>
      <c r="H39" s="34">
        <v>0</v>
      </c>
      <c r="I39" s="34">
        <v>0</v>
      </c>
      <c r="J39" s="34">
        <v>0</v>
      </c>
      <c r="K39" s="34">
        <v>29</v>
      </c>
      <c r="L39" s="33">
        <f t="shared" si="2"/>
        <v>173</v>
      </c>
      <c r="M39" s="34">
        <v>0</v>
      </c>
      <c r="N39" s="34">
        <v>0</v>
      </c>
      <c r="O39" s="34">
        <v>0</v>
      </c>
      <c r="P39" s="34">
        <v>173</v>
      </c>
      <c r="Q39" s="33">
        <f t="shared" si="3"/>
        <v>0</v>
      </c>
      <c r="R39" s="34"/>
      <c r="S39" s="34"/>
      <c r="T39" s="33">
        <f t="shared" si="4"/>
        <v>0</v>
      </c>
      <c r="U39" s="34"/>
      <c r="V39" s="34"/>
      <c r="W39" s="33">
        <f t="shared" si="5"/>
        <v>0</v>
      </c>
      <c r="X39" s="34"/>
      <c r="Y39" s="34"/>
      <c r="Z39" s="33">
        <f t="shared" si="6"/>
        <v>0</v>
      </c>
      <c r="AA39" s="34"/>
      <c r="AB39" s="34"/>
      <c r="AC39" s="33">
        <f t="shared" si="7"/>
        <v>0</v>
      </c>
      <c r="AD39" s="34"/>
      <c r="AE39" s="34"/>
      <c r="AF39" s="34"/>
      <c r="AG39" s="33">
        <f t="shared" si="8"/>
        <v>0</v>
      </c>
      <c r="AH39" s="34"/>
      <c r="AI39" s="34"/>
      <c r="AJ39" s="33">
        <f t="shared" si="9"/>
        <v>0</v>
      </c>
      <c r="AK39" s="34"/>
      <c r="AL39" s="34"/>
      <c r="AM39" s="33">
        <f t="shared" si="10"/>
        <v>0</v>
      </c>
      <c r="AN39" s="34"/>
      <c r="AO39" s="34"/>
      <c r="AP39" s="33">
        <f t="shared" si="11"/>
        <v>90</v>
      </c>
      <c r="AQ39" s="34">
        <v>90</v>
      </c>
      <c r="AR39" s="34"/>
      <c r="AS39" s="33">
        <f t="shared" si="12"/>
        <v>0</v>
      </c>
      <c r="AT39" s="34"/>
      <c r="AU39" s="34"/>
      <c r="AV39" s="33">
        <f t="shared" si="13"/>
        <v>0</v>
      </c>
      <c r="AW39" s="33">
        <f t="shared" si="14"/>
        <v>0</v>
      </c>
      <c r="AX39" s="33">
        <f t="shared" si="14"/>
        <v>0</v>
      </c>
      <c r="AY39" s="35"/>
      <c r="AZ39" s="35"/>
      <c r="BA39" s="35"/>
      <c r="BB39" s="35"/>
      <c r="BC39" s="35"/>
      <c r="BD39" s="35"/>
      <c r="BE39" s="34"/>
      <c r="BF39" s="34"/>
      <c r="BG39" s="33">
        <f t="shared" si="15"/>
        <v>0</v>
      </c>
      <c r="BH39" s="34"/>
      <c r="BI39" s="34"/>
      <c r="BJ39" s="33">
        <f t="shared" si="16"/>
        <v>0</v>
      </c>
      <c r="BK39" s="34"/>
      <c r="BL39" s="34"/>
      <c r="BM39" s="33">
        <f t="shared" si="17"/>
        <v>117</v>
      </c>
      <c r="BN39" s="34">
        <v>83</v>
      </c>
      <c r="BO39" s="34">
        <v>0</v>
      </c>
      <c r="BP39" s="34">
        <v>34</v>
      </c>
      <c r="BQ39" s="34"/>
      <c r="BR39" s="34"/>
      <c r="BS39" s="34"/>
      <c r="BT39" s="34"/>
      <c r="BU39" s="33">
        <f t="shared" si="18"/>
        <v>0</v>
      </c>
      <c r="BV39" s="34"/>
      <c r="BW39" s="34"/>
      <c r="BX39" s="33">
        <f t="shared" si="19"/>
        <v>0</v>
      </c>
      <c r="BY39" s="34"/>
      <c r="BZ39" s="34"/>
      <c r="CA39" s="33">
        <f t="shared" si="20"/>
        <v>0</v>
      </c>
      <c r="CB39" s="34"/>
      <c r="CC39" s="34"/>
      <c r="CD39" s="7">
        <f t="shared" si="21"/>
        <v>409</v>
      </c>
      <c r="CE39" s="8">
        <f t="shared" si="22"/>
        <v>380</v>
      </c>
      <c r="CF39" s="9">
        <f t="shared" si="23"/>
        <v>29</v>
      </c>
    </row>
    <row r="40" spans="1:84" ht="37.5" customHeight="1" x14ac:dyDescent="0.2">
      <c r="A40" s="6" t="s">
        <v>100</v>
      </c>
      <c r="B40" s="33">
        <f t="shared" si="0"/>
        <v>0</v>
      </c>
      <c r="C40" s="34"/>
      <c r="D40" s="34"/>
      <c r="E40" s="34"/>
      <c r="F40" s="34"/>
      <c r="G40" s="33">
        <f t="shared" si="1"/>
        <v>110</v>
      </c>
      <c r="H40" s="34">
        <v>0</v>
      </c>
      <c r="I40" s="34">
        <v>0</v>
      </c>
      <c r="J40" s="34">
        <v>0</v>
      </c>
      <c r="K40" s="34">
        <v>110</v>
      </c>
      <c r="L40" s="33">
        <f t="shared" si="2"/>
        <v>570</v>
      </c>
      <c r="M40" s="34">
        <v>0</v>
      </c>
      <c r="N40" s="34">
        <v>0</v>
      </c>
      <c r="O40" s="34">
        <v>0</v>
      </c>
      <c r="P40" s="34">
        <v>570</v>
      </c>
      <c r="Q40" s="33">
        <f t="shared" si="3"/>
        <v>0</v>
      </c>
      <c r="R40" s="34">
        <v>0</v>
      </c>
      <c r="S40" s="34">
        <v>0</v>
      </c>
      <c r="T40" s="33">
        <f t="shared" si="4"/>
        <v>0</v>
      </c>
      <c r="U40" s="34">
        <v>0</v>
      </c>
      <c r="V40" s="34">
        <v>0</v>
      </c>
      <c r="W40" s="33">
        <f t="shared" si="5"/>
        <v>0</v>
      </c>
      <c r="X40" s="34">
        <v>0</v>
      </c>
      <c r="Y40" s="34">
        <v>0</v>
      </c>
      <c r="Z40" s="33">
        <f t="shared" si="6"/>
        <v>216</v>
      </c>
      <c r="AA40" s="34">
        <v>216</v>
      </c>
      <c r="AB40" s="34"/>
      <c r="AC40" s="33">
        <f t="shared" si="7"/>
        <v>0</v>
      </c>
      <c r="AD40" s="34"/>
      <c r="AE40" s="34"/>
      <c r="AF40" s="34"/>
      <c r="AG40" s="33">
        <f t="shared" si="8"/>
        <v>0</v>
      </c>
      <c r="AH40" s="34"/>
      <c r="AI40" s="34"/>
      <c r="AJ40" s="33">
        <f t="shared" si="9"/>
        <v>0</v>
      </c>
      <c r="AK40" s="34"/>
      <c r="AL40" s="34"/>
      <c r="AM40" s="33">
        <f t="shared" si="10"/>
        <v>0</v>
      </c>
      <c r="AN40" s="34"/>
      <c r="AO40" s="34"/>
      <c r="AP40" s="33">
        <f t="shared" si="11"/>
        <v>0</v>
      </c>
      <c r="AQ40" s="34"/>
      <c r="AR40" s="34"/>
      <c r="AS40" s="33">
        <f t="shared" si="12"/>
        <v>0</v>
      </c>
      <c r="AT40" s="34"/>
      <c r="AU40" s="34"/>
      <c r="AV40" s="33">
        <f t="shared" si="13"/>
        <v>0</v>
      </c>
      <c r="AW40" s="33">
        <f t="shared" si="14"/>
        <v>0</v>
      </c>
      <c r="AX40" s="33">
        <f t="shared" si="14"/>
        <v>0</v>
      </c>
      <c r="AY40" s="35"/>
      <c r="AZ40" s="35"/>
      <c r="BA40" s="35"/>
      <c r="BB40" s="35"/>
      <c r="BC40" s="35"/>
      <c r="BD40" s="35"/>
      <c r="BE40" s="34"/>
      <c r="BF40" s="34"/>
      <c r="BG40" s="33">
        <f t="shared" si="15"/>
        <v>0</v>
      </c>
      <c r="BH40" s="34"/>
      <c r="BI40" s="34"/>
      <c r="BJ40" s="33">
        <f t="shared" si="16"/>
        <v>0</v>
      </c>
      <c r="BK40" s="34"/>
      <c r="BL40" s="34"/>
      <c r="BM40" s="33">
        <f t="shared" si="17"/>
        <v>76</v>
      </c>
      <c r="BN40" s="34">
        <v>42</v>
      </c>
      <c r="BO40" s="34">
        <v>0</v>
      </c>
      <c r="BP40" s="34">
        <v>34</v>
      </c>
      <c r="BQ40" s="34">
        <v>0</v>
      </c>
      <c r="BR40" s="34"/>
      <c r="BS40" s="34"/>
      <c r="BT40" s="34"/>
      <c r="BU40" s="33">
        <f t="shared" si="18"/>
        <v>0</v>
      </c>
      <c r="BV40" s="34"/>
      <c r="BW40" s="34"/>
      <c r="BX40" s="33">
        <f t="shared" si="19"/>
        <v>0</v>
      </c>
      <c r="BY40" s="34"/>
      <c r="BZ40" s="34"/>
      <c r="CA40" s="33">
        <f t="shared" si="20"/>
        <v>0</v>
      </c>
      <c r="CB40" s="34"/>
      <c r="CC40" s="34"/>
      <c r="CD40" s="7">
        <f t="shared" si="21"/>
        <v>972</v>
      </c>
      <c r="CE40" s="8">
        <f t="shared" si="22"/>
        <v>862</v>
      </c>
      <c r="CF40" s="9">
        <f t="shared" si="23"/>
        <v>110</v>
      </c>
    </row>
    <row r="41" spans="1:84" ht="47.25" x14ac:dyDescent="0.2">
      <c r="A41" s="6" t="s">
        <v>101</v>
      </c>
      <c r="B41" s="33">
        <f t="shared" si="0"/>
        <v>0</v>
      </c>
      <c r="C41" s="34"/>
      <c r="D41" s="34"/>
      <c r="E41" s="34"/>
      <c r="F41" s="34"/>
      <c r="G41" s="33">
        <f t="shared" si="1"/>
        <v>52</v>
      </c>
      <c r="H41" s="34">
        <v>0</v>
      </c>
      <c r="I41" s="34">
        <v>0</v>
      </c>
      <c r="J41" s="34">
        <v>0</v>
      </c>
      <c r="K41" s="34">
        <v>52</v>
      </c>
      <c r="L41" s="33">
        <f t="shared" si="2"/>
        <v>710</v>
      </c>
      <c r="M41" s="34">
        <v>0</v>
      </c>
      <c r="N41" s="34">
        <v>0</v>
      </c>
      <c r="O41" s="34">
        <v>0</v>
      </c>
      <c r="P41" s="34">
        <v>710</v>
      </c>
      <c r="Q41" s="33">
        <f t="shared" si="3"/>
        <v>0</v>
      </c>
      <c r="R41" s="34"/>
      <c r="S41" s="34"/>
      <c r="T41" s="33">
        <f t="shared" si="4"/>
        <v>0</v>
      </c>
      <c r="U41" s="34"/>
      <c r="V41" s="34"/>
      <c r="W41" s="33">
        <f t="shared" si="5"/>
        <v>0</v>
      </c>
      <c r="X41" s="34"/>
      <c r="Y41" s="34"/>
      <c r="Z41" s="33">
        <f t="shared" si="6"/>
        <v>0</v>
      </c>
      <c r="AA41" s="34"/>
      <c r="AB41" s="34"/>
      <c r="AC41" s="33">
        <f t="shared" si="7"/>
        <v>0</v>
      </c>
      <c r="AD41" s="34"/>
      <c r="AE41" s="34"/>
      <c r="AF41" s="34"/>
      <c r="AG41" s="33">
        <f t="shared" si="8"/>
        <v>0</v>
      </c>
      <c r="AH41" s="34"/>
      <c r="AI41" s="34"/>
      <c r="AJ41" s="33">
        <f t="shared" si="9"/>
        <v>0</v>
      </c>
      <c r="AK41" s="34"/>
      <c r="AL41" s="34"/>
      <c r="AM41" s="33">
        <f t="shared" si="10"/>
        <v>0</v>
      </c>
      <c r="AN41" s="34"/>
      <c r="AO41" s="34"/>
      <c r="AP41" s="33">
        <f t="shared" si="11"/>
        <v>0</v>
      </c>
      <c r="AQ41" s="34"/>
      <c r="AR41" s="34"/>
      <c r="AS41" s="33">
        <f t="shared" si="12"/>
        <v>0</v>
      </c>
      <c r="AT41" s="34"/>
      <c r="AU41" s="34"/>
      <c r="AV41" s="33">
        <f t="shared" si="13"/>
        <v>0</v>
      </c>
      <c r="AW41" s="33">
        <f t="shared" si="14"/>
        <v>0</v>
      </c>
      <c r="AX41" s="33">
        <f t="shared" si="14"/>
        <v>0</v>
      </c>
      <c r="AY41" s="35"/>
      <c r="AZ41" s="35"/>
      <c r="BA41" s="35"/>
      <c r="BB41" s="35"/>
      <c r="BC41" s="35"/>
      <c r="BD41" s="35"/>
      <c r="BE41" s="34"/>
      <c r="BF41" s="34"/>
      <c r="BG41" s="33">
        <f t="shared" si="15"/>
        <v>0</v>
      </c>
      <c r="BH41" s="34"/>
      <c r="BI41" s="34"/>
      <c r="BJ41" s="33">
        <f t="shared" si="16"/>
        <v>0</v>
      </c>
      <c r="BK41" s="34"/>
      <c r="BL41" s="34"/>
      <c r="BM41" s="33">
        <f t="shared" si="17"/>
        <v>119</v>
      </c>
      <c r="BN41" s="34">
        <v>89</v>
      </c>
      <c r="BO41" s="34">
        <v>0</v>
      </c>
      <c r="BP41" s="34">
        <v>30</v>
      </c>
      <c r="BQ41" s="34"/>
      <c r="BR41" s="34"/>
      <c r="BS41" s="34"/>
      <c r="BT41" s="34"/>
      <c r="BU41" s="33">
        <f t="shared" si="18"/>
        <v>0</v>
      </c>
      <c r="BV41" s="34"/>
      <c r="BW41" s="34"/>
      <c r="BX41" s="33">
        <f t="shared" si="19"/>
        <v>0</v>
      </c>
      <c r="BY41" s="34"/>
      <c r="BZ41" s="34"/>
      <c r="CA41" s="33">
        <f t="shared" si="20"/>
        <v>0</v>
      </c>
      <c r="CB41" s="34"/>
      <c r="CC41" s="34"/>
      <c r="CD41" s="7">
        <f t="shared" si="21"/>
        <v>881</v>
      </c>
      <c r="CE41" s="8">
        <f t="shared" si="22"/>
        <v>829</v>
      </c>
      <c r="CF41" s="9">
        <f t="shared" si="23"/>
        <v>52</v>
      </c>
    </row>
    <row r="42" spans="1:84" ht="47.25" x14ac:dyDescent="0.2">
      <c r="A42" s="6" t="s">
        <v>102</v>
      </c>
      <c r="B42" s="33">
        <f t="shared" si="0"/>
        <v>0</v>
      </c>
      <c r="C42" s="34"/>
      <c r="D42" s="34"/>
      <c r="E42" s="34"/>
      <c r="F42" s="34"/>
      <c r="G42" s="33">
        <f t="shared" si="1"/>
        <v>269</v>
      </c>
      <c r="H42" s="34">
        <v>0</v>
      </c>
      <c r="I42" s="34">
        <v>0</v>
      </c>
      <c r="J42" s="34">
        <v>0</v>
      </c>
      <c r="K42" s="34">
        <v>269</v>
      </c>
      <c r="L42" s="33">
        <f t="shared" si="2"/>
        <v>3404</v>
      </c>
      <c r="M42" s="34">
        <v>0</v>
      </c>
      <c r="N42" s="34">
        <v>0</v>
      </c>
      <c r="O42" s="34">
        <v>0</v>
      </c>
      <c r="P42" s="34">
        <v>3404</v>
      </c>
      <c r="Q42" s="33">
        <f t="shared" si="3"/>
        <v>0</v>
      </c>
      <c r="R42" s="34"/>
      <c r="S42" s="34"/>
      <c r="T42" s="33">
        <f t="shared" si="4"/>
        <v>0</v>
      </c>
      <c r="U42" s="34"/>
      <c r="V42" s="34"/>
      <c r="W42" s="33">
        <f t="shared" si="5"/>
        <v>0</v>
      </c>
      <c r="X42" s="34"/>
      <c r="Y42" s="34"/>
      <c r="Z42" s="33">
        <f t="shared" si="6"/>
        <v>0</v>
      </c>
      <c r="AA42" s="34"/>
      <c r="AB42" s="34"/>
      <c r="AC42" s="33">
        <f t="shared" si="7"/>
        <v>0</v>
      </c>
      <c r="AD42" s="34"/>
      <c r="AE42" s="34"/>
      <c r="AF42" s="34"/>
      <c r="AG42" s="33">
        <f t="shared" si="8"/>
        <v>0</v>
      </c>
      <c r="AH42" s="34"/>
      <c r="AI42" s="34"/>
      <c r="AJ42" s="33">
        <f t="shared" si="9"/>
        <v>0</v>
      </c>
      <c r="AK42" s="34"/>
      <c r="AL42" s="34"/>
      <c r="AM42" s="33">
        <f t="shared" si="10"/>
        <v>0</v>
      </c>
      <c r="AN42" s="34"/>
      <c r="AO42" s="34"/>
      <c r="AP42" s="33">
        <f t="shared" si="11"/>
        <v>0</v>
      </c>
      <c r="AQ42" s="34"/>
      <c r="AR42" s="34"/>
      <c r="AS42" s="33">
        <f t="shared" si="12"/>
        <v>0</v>
      </c>
      <c r="AT42" s="34"/>
      <c r="AU42" s="34"/>
      <c r="AV42" s="33">
        <f t="shared" si="13"/>
        <v>0</v>
      </c>
      <c r="AW42" s="33">
        <f t="shared" si="14"/>
        <v>0</v>
      </c>
      <c r="AX42" s="33">
        <f t="shared" si="14"/>
        <v>0</v>
      </c>
      <c r="AY42" s="35"/>
      <c r="AZ42" s="35"/>
      <c r="BA42" s="35"/>
      <c r="BB42" s="35"/>
      <c r="BC42" s="35"/>
      <c r="BD42" s="35"/>
      <c r="BE42" s="34"/>
      <c r="BF42" s="34"/>
      <c r="BG42" s="33">
        <f t="shared" si="15"/>
        <v>0</v>
      </c>
      <c r="BH42" s="34"/>
      <c r="BI42" s="34"/>
      <c r="BJ42" s="33">
        <f t="shared" si="16"/>
        <v>0</v>
      </c>
      <c r="BK42" s="34"/>
      <c r="BL42" s="34"/>
      <c r="BM42" s="33">
        <f t="shared" si="17"/>
        <v>0</v>
      </c>
      <c r="BN42" s="34"/>
      <c r="BO42" s="34"/>
      <c r="BP42" s="34"/>
      <c r="BQ42" s="34"/>
      <c r="BR42" s="34"/>
      <c r="BS42" s="34"/>
      <c r="BT42" s="34"/>
      <c r="BU42" s="33">
        <f t="shared" si="18"/>
        <v>0</v>
      </c>
      <c r="BV42" s="34"/>
      <c r="BW42" s="34"/>
      <c r="BX42" s="33">
        <f t="shared" si="19"/>
        <v>0</v>
      </c>
      <c r="BY42" s="34"/>
      <c r="BZ42" s="34"/>
      <c r="CA42" s="33">
        <f t="shared" si="20"/>
        <v>0</v>
      </c>
      <c r="CB42" s="34"/>
      <c r="CC42" s="34"/>
      <c r="CD42" s="7">
        <f t="shared" si="21"/>
        <v>3673</v>
      </c>
      <c r="CE42" s="8">
        <f t="shared" si="22"/>
        <v>3404</v>
      </c>
      <c r="CF42" s="9">
        <f t="shared" si="23"/>
        <v>269</v>
      </c>
    </row>
    <row r="43" spans="1:84" ht="47.25" x14ac:dyDescent="0.2">
      <c r="A43" s="6" t="s">
        <v>103</v>
      </c>
      <c r="B43" s="33">
        <f t="shared" si="0"/>
        <v>0</v>
      </c>
      <c r="C43" s="34"/>
      <c r="D43" s="34"/>
      <c r="E43" s="34"/>
      <c r="F43" s="34"/>
      <c r="G43" s="33">
        <f t="shared" si="1"/>
        <v>117</v>
      </c>
      <c r="H43" s="34">
        <v>0</v>
      </c>
      <c r="I43" s="34">
        <v>0</v>
      </c>
      <c r="J43" s="34">
        <v>0</v>
      </c>
      <c r="K43" s="34">
        <v>117</v>
      </c>
      <c r="L43" s="33">
        <f t="shared" si="2"/>
        <v>157</v>
      </c>
      <c r="M43" s="34">
        <v>0</v>
      </c>
      <c r="N43" s="34">
        <v>0</v>
      </c>
      <c r="O43" s="34">
        <v>0</v>
      </c>
      <c r="P43" s="34">
        <v>157</v>
      </c>
      <c r="Q43" s="33">
        <f t="shared" si="3"/>
        <v>0</v>
      </c>
      <c r="R43" s="34"/>
      <c r="S43" s="34"/>
      <c r="T43" s="33">
        <f t="shared" si="4"/>
        <v>0</v>
      </c>
      <c r="U43" s="34"/>
      <c r="V43" s="34"/>
      <c r="W43" s="33">
        <f t="shared" si="5"/>
        <v>0</v>
      </c>
      <c r="X43" s="34"/>
      <c r="Y43" s="34"/>
      <c r="Z43" s="33">
        <f t="shared" si="6"/>
        <v>0</v>
      </c>
      <c r="AA43" s="34"/>
      <c r="AB43" s="34"/>
      <c r="AC43" s="33">
        <f t="shared" si="7"/>
        <v>0</v>
      </c>
      <c r="AD43" s="34"/>
      <c r="AE43" s="34"/>
      <c r="AF43" s="34"/>
      <c r="AG43" s="33">
        <f t="shared" si="8"/>
        <v>0</v>
      </c>
      <c r="AH43" s="34"/>
      <c r="AI43" s="34"/>
      <c r="AJ43" s="33">
        <f t="shared" si="9"/>
        <v>0</v>
      </c>
      <c r="AK43" s="34"/>
      <c r="AL43" s="34"/>
      <c r="AM43" s="33">
        <f t="shared" si="10"/>
        <v>0</v>
      </c>
      <c r="AN43" s="34"/>
      <c r="AO43" s="34"/>
      <c r="AP43" s="33">
        <f t="shared" si="11"/>
        <v>0</v>
      </c>
      <c r="AQ43" s="34"/>
      <c r="AR43" s="34"/>
      <c r="AS43" s="33">
        <f t="shared" si="12"/>
        <v>0</v>
      </c>
      <c r="AT43" s="34"/>
      <c r="AU43" s="34"/>
      <c r="AV43" s="33">
        <f t="shared" si="13"/>
        <v>0</v>
      </c>
      <c r="AW43" s="33">
        <f t="shared" si="14"/>
        <v>0</v>
      </c>
      <c r="AX43" s="33">
        <f t="shared" si="14"/>
        <v>0</v>
      </c>
      <c r="AY43" s="35"/>
      <c r="AZ43" s="35"/>
      <c r="BA43" s="35"/>
      <c r="BB43" s="35"/>
      <c r="BC43" s="35"/>
      <c r="BD43" s="35"/>
      <c r="BE43" s="34"/>
      <c r="BF43" s="34"/>
      <c r="BG43" s="33">
        <f t="shared" si="15"/>
        <v>0</v>
      </c>
      <c r="BH43" s="34"/>
      <c r="BI43" s="34"/>
      <c r="BJ43" s="33">
        <f t="shared" si="16"/>
        <v>0</v>
      </c>
      <c r="BK43" s="34"/>
      <c r="BL43" s="34"/>
      <c r="BM43" s="33">
        <f t="shared" si="17"/>
        <v>60</v>
      </c>
      <c r="BN43" s="34">
        <v>60</v>
      </c>
      <c r="BO43" s="34"/>
      <c r="BP43" s="34"/>
      <c r="BQ43" s="34"/>
      <c r="BR43" s="34"/>
      <c r="BS43" s="34"/>
      <c r="BT43" s="34"/>
      <c r="BU43" s="33">
        <f t="shared" si="18"/>
        <v>0</v>
      </c>
      <c r="BV43" s="34"/>
      <c r="BW43" s="34"/>
      <c r="BX43" s="33">
        <f t="shared" si="19"/>
        <v>0</v>
      </c>
      <c r="BY43" s="34"/>
      <c r="BZ43" s="34"/>
      <c r="CA43" s="33">
        <f t="shared" si="20"/>
        <v>0</v>
      </c>
      <c r="CB43" s="34"/>
      <c r="CC43" s="34"/>
      <c r="CD43" s="7">
        <f t="shared" si="21"/>
        <v>334</v>
      </c>
      <c r="CE43" s="8">
        <f t="shared" si="22"/>
        <v>217</v>
      </c>
      <c r="CF43" s="9">
        <f t="shared" si="23"/>
        <v>117</v>
      </c>
    </row>
    <row r="44" spans="1:84" ht="47.25" x14ac:dyDescent="0.2">
      <c r="A44" s="6" t="s">
        <v>104</v>
      </c>
      <c r="B44" s="33">
        <f t="shared" si="0"/>
        <v>0</v>
      </c>
      <c r="C44" s="34"/>
      <c r="D44" s="34"/>
      <c r="E44" s="34"/>
      <c r="F44" s="34"/>
      <c r="G44" s="33">
        <f t="shared" si="1"/>
        <v>0</v>
      </c>
      <c r="H44" s="34"/>
      <c r="I44" s="34"/>
      <c r="J44" s="34"/>
      <c r="K44" s="34"/>
      <c r="L44" s="33">
        <f t="shared" si="2"/>
        <v>480</v>
      </c>
      <c r="M44" s="34">
        <v>0</v>
      </c>
      <c r="N44" s="34">
        <v>0</v>
      </c>
      <c r="O44" s="34">
        <v>0</v>
      </c>
      <c r="P44" s="34">
        <v>480</v>
      </c>
      <c r="Q44" s="33">
        <f t="shared" si="3"/>
        <v>0</v>
      </c>
      <c r="R44" s="34"/>
      <c r="S44" s="34"/>
      <c r="T44" s="33">
        <f t="shared" si="4"/>
        <v>0</v>
      </c>
      <c r="U44" s="34"/>
      <c r="V44" s="34"/>
      <c r="W44" s="33">
        <f t="shared" si="5"/>
        <v>0</v>
      </c>
      <c r="X44" s="34"/>
      <c r="Y44" s="34"/>
      <c r="Z44" s="33">
        <f t="shared" si="6"/>
        <v>0</v>
      </c>
      <c r="AA44" s="34"/>
      <c r="AB44" s="34"/>
      <c r="AC44" s="33">
        <f t="shared" si="7"/>
        <v>0</v>
      </c>
      <c r="AD44" s="34"/>
      <c r="AE44" s="34"/>
      <c r="AF44" s="34"/>
      <c r="AG44" s="33">
        <f t="shared" si="8"/>
        <v>0</v>
      </c>
      <c r="AH44" s="34"/>
      <c r="AI44" s="34"/>
      <c r="AJ44" s="33">
        <f t="shared" si="9"/>
        <v>0</v>
      </c>
      <c r="AK44" s="34"/>
      <c r="AL44" s="34"/>
      <c r="AM44" s="33">
        <f t="shared" si="10"/>
        <v>0</v>
      </c>
      <c r="AN44" s="34"/>
      <c r="AO44" s="34"/>
      <c r="AP44" s="33">
        <f t="shared" si="11"/>
        <v>0</v>
      </c>
      <c r="AQ44" s="34"/>
      <c r="AR44" s="34"/>
      <c r="AS44" s="33">
        <f t="shared" si="12"/>
        <v>0</v>
      </c>
      <c r="AT44" s="34"/>
      <c r="AU44" s="34"/>
      <c r="AV44" s="33">
        <f t="shared" si="13"/>
        <v>0</v>
      </c>
      <c r="AW44" s="33">
        <f t="shared" si="14"/>
        <v>0</v>
      </c>
      <c r="AX44" s="33">
        <f t="shared" si="14"/>
        <v>0</v>
      </c>
      <c r="AY44" s="35"/>
      <c r="AZ44" s="35"/>
      <c r="BA44" s="35"/>
      <c r="BB44" s="35"/>
      <c r="BC44" s="35"/>
      <c r="BD44" s="35"/>
      <c r="BE44" s="34"/>
      <c r="BF44" s="34"/>
      <c r="BG44" s="33">
        <f t="shared" si="15"/>
        <v>0</v>
      </c>
      <c r="BH44" s="34"/>
      <c r="BI44" s="34"/>
      <c r="BJ44" s="33">
        <f t="shared" si="16"/>
        <v>0</v>
      </c>
      <c r="BK44" s="34"/>
      <c r="BL44" s="34"/>
      <c r="BM44" s="33">
        <f t="shared" si="17"/>
        <v>114</v>
      </c>
      <c r="BN44" s="34">
        <v>114</v>
      </c>
      <c r="BO44" s="34"/>
      <c r="BP44" s="34"/>
      <c r="BQ44" s="34"/>
      <c r="BR44" s="34"/>
      <c r="BS44" s="34"/>
      <c r="BT44" s="34"/>
      <c r="BU44" s="33">
        <f t="shared" si="18"/>
        <v>0</v>
      </c>
      <c r="BV44" s="34"/>
      <c r="BW44" s="34"/>
      <c r="BX44" s="33">
        <f t="shared" si="19"/>
        <v>0</v>
      </c>
      <c r="BY44" s="34"/>
      <c r="BZ44" s="34"/>
      <c r="CA44" s="33">
        <f t="shared" si="20"/>
        <v>0</v>
      </c>
      <c r="CB44" s="34"/>
      <c r="CC44" s="34"/>
      <c r="CD44" s="7">
        <f t="shared" si="21"/>
        <v>594</v>
      </c>
      <c r="CE44" s="8">
        <f t="shared" si="22"/>
        <v>594</v>
      </c>
      <c r="CF44" s="9">
        <f t="shared" si="23"/>
        <v>0</v>
      </c>
    </row>
    <row r="45" spans="1:84" ht="47.25" x14ac:dyDescent="0.2">
      <c r="A45" s="6" t="s">
        <v>105</v>
      </c>
      <c r="B45" s="33">
        <f t="shared" si="0"/>
        <v>0</v>
      </c>
      <c r="C45" s="34"/>
      <c r="D45" s="34"/>
      <c r="E45" s="34"/>
      <c r="F45" s="34"/>
      <c r="G45" s="33">
        <f t="shared" si="1"/>
        <v>30</v>
      </c>
      <c r="H45" s="34">
        <v>0</v>
      </c>
      <c r="I45" s="34">
        <v>0</v>
      </c>
      <c r="J45" s="34">
        <v>0</v>
      </c>
      <c r="K45" s="34">
        <v>30</v>
      </c>
      <c r="L45" s="33">
        <f t="shared" si="2"/>
        <v>634</v>
      </c>
      <c r="M45" s="34">
        <v>0</v>
      </c>
      <c r="N45" s="34">
        <v>0</v>
      </c>
      <c r="O45" s="34">
        <v>0</v>
      </c>
      <c r="P45" s="34">
        <v>634</v>
      </c>
      <c r="Q45" s="33">
        <f t="shared" si="3"/>
        <v>0</v>
      </c>
      <c r="R45" s="34"/>
      <c r="S45" s="34"/>
      <c r="T45" s="33">
        <f t="shared" si="4"/>
        <v>0</v>
      </c>
      <c r="U45" s="34"/>
      <c r="V45" s="34"/>
      <c r="W45" s="33">
        <f t="shared" si="5"/>
        <v>0</v>
      </c>
      <c r="X45" s="34"/>
      <c r="Y45" s="34"/>
      <c r="Z45" s="33">
        <f t="shared" si="6"/>
        <v>0</v>
      </c>
      <c r="AA45" s="34"/>
      <c r="AB45" s="34"/>
      <c r="AC45" s="33">
        <f t="shared" si="7"/>
        <v>0</v>
      </c>
      <c r="AD45" s="34"/>
      <c r="AE45" s="34"/>
      <c r="AF45" s="34"/>
      <c r="AG45" s="33">
        <f t="shared" si="8"/>
        <v>0</v>
      </c>
      <c r="AH45" s="34"/>
      <c r="AI45" s="34"/>
      <c r="AJ45" s="33">
        <f t="shared" si="9"/>
        <v>0</v>
      </c>
      <c r="AK45" s="34"/>
      <c r="AL45" s="34"/>
      <c r="AM45" s="33">
        <f t="shared" si="10"/>
        <v>0</v>
      </c>
      <c r="AN45" s="34"/>
      <c r="AO45" s="34"/>
      <c r="AP45" s="33">
        <f t="shared" si="11"/>
        <v>0</v>
      </c>
      <c r="AQ45" s="34"/>
      <c r="AR45" s="34"/>
      <c r="AS45" s="33">
        <f t="shared" si="12"/>
        <v>0</v>
      </c>
      <c r="AT45" s="34"/>
      <c r="AU45" s="34"/>
      <c r="AV45" s="33">
        <f t="shared" si="13"/>
        <v>0</v>
      </c>
      <c r="AW45" s="33">
        <f t="shared" si="14"/>
        <v>0</v>
      </c>
      <c r="AX45" s="33">
        <f t="shared" si="14"/>
        <v>0</v>
      </c>
      <c r="AY45" s="35"/>
      <c r="AZ45" s="35"/>
      <c r="BA45" s="35"/>
      <c r="BB45" s="35"/>
      <c r="BC45" s="35"/>
      <c r="BD45" s="35"/>
      <c r="BE45" s="34"/>
      <c r="BF45" s="34"/>
      <c r="BG45" s="33">
        <f t="shared" si="15"/>
        <v>0</v>
      </c>
      <c r="BH45" s="34"/>
      <c r="BI45" s="34"/>
      <c r="BJ45" s="33">
        <f t="shared" si="16"/>
        <v>0</v>
      </c>
      <c r="BK45" s="34"/>
      <c r="BL45" s="34"/>
      <c r="BM45" s="33">
        <f t="shared" si="17"/>
        <v>225</v>
      </c>
      <c r="BN45" s="34">
        <v>187</v>
      </c>
      <c r="BO45" s="34"/>
      <c r="BP45" s="34">
        <v>38</v>
      </c>
      <c r="BQ45" s="34"/>
      <c r="BR45" s="34"/>
      <c r="BS45" s="34"/>
      <c r="BT45" s="34"/>
      <c r="BU45" s="33">
        <f t="shared" si="18"/>
        <v>0</v>
      </c>
      <c r="BV45" s="34"/>
      <c r="BW45" s="34"/>
      <c r="BX45" s="33">
        <f t="shared" si="19"/>
        <v>0</v>
      </c>
      <c r="BY45" s="34"/>
      <c r="BZ45" s="34"/>
      <c r="CA45" s="33">
        <f t="shared" si="20"/>
        <v>0</v>
      </c>
      <c r="CB45" s="34"/>
      <c r="CC45" s="34"/>
      <c r="CD45" s="7">
        <f t="shared" si="21"/>
        <v>889</v>
      </c>
      <c r="CE45" s="8">
        <f t="shared" si="22"/>
        <v>859</v>
      </c>
      <c r="CF45" s="9">
        <f t="shared" si="23"/>
        <v>30</v>
      </c>
    </row>
    <row r="46" spans="1:84" ht="35.25" customHeight="1" x14ac:dyDescent="0.2">
      <c r="A46" s="6" t="s">
        <v>106</v>
      </c>
      <c r="B46" s="33">
        <f t="shared" si="0"/>
        <v>0</v>
      </c>
      <c r="C46" s="34"/>
      <c r="D46" s="34"/>
      <c r="E46" s="34"/>
      <c r="F46" s="34"/>
      <c r="G46" s="33">
        <f t="shared" si="1"/>
        <v>90</v>
      </c>
      <c r="H46" s="34">
        <v>0</v>
      </c>
      <c r="I46" s="34">
        <v>0</v>
      </c>
      <c r="J46" s="34">
        <v>0</v>
      </c>
      <c r="K46" s="34">
        <v>90</v>
      </c>
      <c r="L46" s="33">
        <f t="shared" si="2"/>
        <v>257</v>
      </c>
      <c r="M46" s="34">
        <v>0</v>
      </c>
      <c r="N46" s="34">
        <v>0</v>
      </c>
      <c r="O46" s="34">
        <v>0</v>
      </c>
      <c r="P46" s="34">
        <v>257</v>
      </c>
      <c r="Q46" s="33">
        <f t="shared" si="3"/>
        <v>0</v>
      </c>
      <c r="R46" s="34"/>
      <c r="S46" s="34"/>
      <c r="T46" s="33">
        <f t="shared" si="4"/>
        <v>0</v>
      </c>
      <c r="U46" s="34"/>
      <c r="V46" s="34"/>
      <c r="W46" s="33">
        <f t="shared" si="5"/>
        <v>0</v>
      </c>
      <c r="X46" s="34"/>
      <c r="Y46" s="34"/>
      <c r="Z46" s="33">
        <f t="shared" si="6"/>
        <v>0</v>
      </c>
      <c r="AA46" s="34"/>
      <c r="AB46" s="34"/>
      <c r="AC46" s="33">
        <f t="shared" si="7"/>
        <v>0</v>
      </c>
      <c r="AD46" s="34"/>
      <c r="AE46" s="34"/>
      <c r="AF46" s="34"/>
      <c r="AG46" s="33">
        <f t="shared" si="8"/>
        <v>0</v>
      </c>
      <c r="AH46" s="34"/>
      <c r="AI46" s="34"/>
      <c r="AJ46" s="33">
        <f t="shared" si="9"/>
        <v>0</v>
      </c>
      <c r="AK46" s="34"/>
      <c r="AL46" s="34"/>
      <c r="AM46" s="33">
        <f t="shared" si="10"/>
        <v>0</v>
      </c>
      <c r="AN46" s="34"/>
      <c r="AO46" s="34"/>
      <c r="AP46" s="33">
        <f t="shared" si="11"/>
        <v>32</v>
      </c>
      <c r="AQ46" s="34">
        <v>32</v>
      </c>
      <c r="AR46" s="34">
        <v>0</v>
      </c>
      <c r="AS46" s="33">
        <f t="shared" si="12"/>
        <v>0</v>
      </c>
      <c r="AT46" s="34">
        <v>0</v>
      </c>
      <c r="AU46" s="34">
        <v>0</v>
      </c>
      <c r="AV46" s="33">
        <f t="shared" si="13"/>
        <v>0</v>
      </c>
      <c r="AW46" s="33">
        <f t="shared" si="14"/>
        <v>0</v>
      </c>
      <c r="AX46" s="33">
        <f t="shared" si="14"/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4">
        <v>0</v>
      </c>
      <c r="BF46" s="34">
        <v>0</v>
      </c>
      <c r="BG46" s="33">
        <f t="shared" si="15"/>
        <v>0</v>
      </c>
      <c r="BH46" s="34">
        <v>0</v>
      </c>
      <c r="BI46" s="34">
        <v>0</v>
      </c>
      <c r="BJ46" s="33">
        <f t="shared" si="16"/>
        <v>0</v>
      </c>
      <c r="BK46" s="34">
        <v>0</v>
      </c>
      <c r="BL46" s="34">
        <v>0</v>
      </c>
      <c r="BM46" s="33">
        <f t="shared" si="17"/>
        <v>66</v>
      </c>
      <c r="BN46" s="34">
        <v>66</v>
      </c>
      <c r="BO46" s="34"/>
      <c r="BP46" s="34"/>
      <c r="BQ46" s="34"/>
      <c r="BR46" s="34"/>
      <c r="BS46" s="34"/>
      <c r="BT46" s="34"/>
      <c r="BU46" s="33">
        <f t="shared" si="18"/>
        <v>0</v>
      </c>
      <c r="BV46" s="34"/>
      <c r="BW46" s="34"/>
      <c r="BX46" s="33">
        <f t="shared" si="19"/>
        <v>0</v>
      </c>
      <c r="BY46" s="34"/>
      <c r="BZ46" s="34"/>
      <c r="CA46" s="33">
        <f t="shared" si="20"/>
        <v>0</v>
      </c>
      <c r="CB46" s="34"/>
      <c r="CC46" s="34"/>
      <c r="CD46" s="7">
        <f t="shared" si="21"/>
        <v>445</v>
      </c>
      <c r="CE46" s="8">
        <f t="shared" si="22"/>
        <v>355</v>
      </c>
      <c r="CF46" s="9">
        <f t="shared" si="23"/>
        <v>90</v>
      </c>
    </row>
    <row r="47" spans="1:84" ht="47.25" x14ac:dyDescent="0.2">
      <c r="A47" s="6" t="s">
        <v>107</v>
      </c>
      <c r="B47" s="33">
        <f t="shared" si="0"/>
        <v>0</v>
      </c>
      <c r="C47" s="34"/>
      <c r="D47" s="34"/>
      <c r="E47" s="34"/>
      <c r="F47" s="34"/>
      <c r="G47" s="33">
        <f t="shared" si="1"/>
        <v>205</v>
      </c>
      <c r="H47" s="34">
        <v>0</v>
      </c>
      <c r="I47" s="34">
        <v>0</v>
      </c>
      <c r="J47" s="34">
        <v>0</v>
      </c>
      <c r="K47" s="34">
        <v>205</v>
      </c>
      <c r="L47" s="33">
        <f t="shared" si="2"/>
        <v>708</v>
      </c>
      <c r="M47" s="34">
        <v>0</v>
      </c>
      <c r="N47" s="34">
        <v>0</v>
      </c>
      <c r="O47" s="34">
        <v>0</v>
      </c>
      <c r="P47" s="34">
        <v>708</v>
      </c>
      <c r="Q47" s="33">
        <f t="shared" si="3"/>
        <v>0</v>
      </c>
      <c r="R47" s="34"/>
      <c r="S47" s="34"/>
      <c r="T47" s="33">
        <f t="shared" si="4"/>
        <v>0</v>
      </c>
      <c r="U47" s="34"/>
      <c r="V47" s="34"/>
      <c r="W47" s="33">
        <f t="shared" si="5"/>
        <v>0</v>
      </c>
      <c r="X47" s="34"/>
      <c r="Y47" s="34"/>
      <c r="Z47" s="33">
        <f t="shared" si="6"/>
        <v>0</v>
      </c>
      <c r="AA47" s="34"/>
      <c r="AB47" s="34"/>
      <c r="AC47" s="33">
        <f t="shared" si="7"/>
        <v>0</v>
      </c>
      <c r="AD47" s="34"/>
      <c r="AE47" s="34"/>
      <c r="AF47" s="34"/>
      <c r="AG47" s="33">
        <f t="shared" si="8"/>
        <v>0</v>
      </c>
      <c r="AH47" s="34"/>
      <c r="AI47" s="34"/>
      <c r="AJ47" s="33">
        <f t="shared" si="9"/>
        <v>0</v>
      </c>
      <c r="AK47" s="34"/>
      <c r="AL47" s="34"/>
      <c r="AM47" s="33">
        <f t="shared" si="10"/>
        <v>0</v>
      </c>
      <c r="AN47" s="34"/>
      <c r="AO47" s="34"/>
      <c r="AP47" s="33">
        <f t="shared" si="11"/>
        <v>0</v>
      </c>
      <c r="AQ47" s="34"/>
      <c r="AR47" s="34"/>
      <c r="AS47" s="33">
        <f t="shared" si="12"/>
        <v>0</v>
      </c>
      <c r="AT47" s="34"/>
      <c r="AU47" s="34"/>
      <c r="AV47" s="33">
        <f t="shared" si="13"/>
        <v>0</v>
      </c>
      <c r="AW47" s="33">
        <f t="shared" si="14"/>
        <v>0</v>
      </c>
      <c r="AX47" s="33">
        <f t="shared" si="14"/>
        <v>0</v>
      </c>
      <c r="AY47" s="35"/>
      <c r="AZ47" s="35"/>
      <c r="BA47" s="35"/>
      <c r="BB47" s="35"/>
      <c r="BC47" s="35"/>
      <c r="BD47" s="35"/>
      <c r="BE47" s="34"/>
      <c r="BF47" s="34"/>
      <c r="BG47" s="33">
        <f t="shared" si="15"/>
        <v>0</v>
      </c>
      <c r="BH47" s="34"/>
      <c r="BI47" s="34"/>
      <c r="BJ47" s="33">
        <f t="shared" si="16"/>
        <v>0</v>
      </c>
      <c r="BK47" s="34"/>
      <c r="BL47" s="34"/>
      <c r="BM47" s="33">
        <f t="shared" si="17"/>
        <v>208</v>
      </c>
      <c r="BN47" s="34">
        <v>126</v>
      </c>
      <c r="BO47" s="34">
        <v>0</v>
      </c>
      <c r="BP47" s="34">
        <v>82</v>
      </c>
      <c r="BQ47" s="34">
        <v>0</v>
      </c>
      <c r="BR47" s="34"/>
      <c r="BS47" s="34"/>
      <c r="BT47" s="34"/>
      <c r="BU47" s="33">
        <f t="shared" si="18"/>
        <v>0</v>
      </c>
      <c r="BV47" s="34"/>
      <c r="BW47" s="34"/>
      <c r="BX47" s="33">
        <f t="shared" si="19"/>
        <v>0</v>
      </c>
      <c r="BY47" s="34"/>
      <c r="BZ47" s="34"/>
      <c r="CA47" s="33">
        <f t="shared" si="20"/>
        <v>0</v>
      </c>
      <c r="CB47" s="34"/>
      <c r="CC47" s="34"/>
      <c r="CD47" s="7">
        <f t="shared" si="21"/>
        <v>1121</v>
      </c>
      <c r="CE47" s="8">
        <f t="shared" si="22"/>
        <v>916</v>
      </c>
      <c r="CF47" s="9">
        <f t="shared" si="23"/>
        <v>205</v>
      </c>
    </row>
    <row r="48" spans="1:84" ht="47.25" x14ac:dyDescent="0.2">
      <c r="A48" s="6" t="s">
        <v>108</v>
      </c>
      <c r="B48" s="33">
        <f t="shared" si="0"/>
        <v>0</v>
      </c>
      <c r="C48" s="34"/>
      <c r="D48" s="34"/>
      <c r="E48" s="34"/>
      <c r="F48" s="34"/>
      <c r="G48" s="33">
        <f t="shared" si="1"/>
        <v>0</v>
      </c>
      <c r="H48" s="34"/>
      <c r="I48" s="34"/>
      <c r="J48" s="34"/>
      <c r="K48" s="34"/>
      <c r="L48" s="33">
        <f t="shared" si="2"/>
        <v>680</v>
      </c>
      <c r="M48" s="34">
        <v>0</v>
      </c>
      <c r="N48" s="34">
        <v>0</v>
      </c>
      <c r="O48" s="34">
        <v>0</v>
      </c>
      <c r="P48" s="34">
        <v>680</v>
      </c>
      <c r="Q48" s="33">
        <f t="shared" si="3"/>
        <v>0</v>
      </c>
      <c r="R48" s="34"/>
      <c r="S48" s="34"/>
      <c r="T48" s="33">
        <f t="shared" si="4"/>
        <v>0</v>
      </c>
      <c r="U48" s="34"/>
      <c r="V48" s="34"/>
      <c r="W48" s="33">
        <f t="shared" si="5"/>
        <v>0</v>
      </c>
      <c r="X48" s="34"/>
      <c r="Y48" s="34"/>
      <c r="Z48" s="33">
        <f t="shared" si="6"/>
        <v>0</v>
      </c>
      <c r="AA48" s="34"/>
      <c r="AB48" s="34"/>
      <c r="AC48" s="33">
        <f t="shared" si="7"/>
        <v>0</v>
      </c>
      <c r="AD48" s="34"/>
      <c r="AE48" s="34"/>
      <c r="AF48" s="34"/>
      <c r="AG48" s="33">
        <f t="shared" si="8"/>
        <v>0</v>
      </c>
      <c r="AH48" s="34"/>
      <c r="AI48" s="34"/>
      <c r="AJ48" s="33">
        <f t="shared" si="9"/>
        <v>0</v>
      </c>
      <c r="AK48" s="34"/>
      <c r="AL48" s="34"/>
      <c r="AM48" s="33">
        <f t="shared" si="10"/>
        <v>0</v>
      </c>
      <c r="AN48" s="34"/>
      <c r="AO48" s="34"/>
      <c r="AP48" s="33">
        <f t="shared" si="11"/>
        <v>0</v>
      </c>
      <c r="AQ48" s="34"/>
      <c r="AR48" s="34"/>
      <c r="AS48" s="33">
        <f t="shared" si="12"/>
        <v>0</v>
      </c>
      <c r="AT48" s="34"/>
      <c r="AU48" s="34"/>
      <c r="AV48" s="33">
        <f t="shared" si="13"/>
        <v>0</v>
      </c>
      <c r="AW48" s="33">
        <f t="shared" si="14"/>
        <v>0</v>
      </c>
      <c r="AX48" s="33">
        <f t="shared" si="14"/>
        <v>0</v>
      </c>
      <c r="AY48" s="35"/>
      <c r="AZ48" s="35"/>
      <c r="BA48" s="35"/>
      <c r="BB48" s="35"/>
      <c r="BC48" s="35"/>
      <c r="BD48" s="35"/>
      <c r="BE48" s="34"/>
      <c r="BF48" s="34"/>
      <c r="BG48" s="33">
        <f t="shared" si="15"/>
        <v>0</v>
      </c>
      <c r="BH48" s="34"/>
      <c r="BI48" s="34"/>
      <c r="BJ48" s="33">
        <f t="shared" si="16"/>
        <v>0</v>
      </c>
      <c r="BK48" s="34"/>
      <c r="BL48" s="34"/>
      <c r="BM48" s="33">
        <f t="shared" si="17"/>
        <v>0</v>
      </c>
      <c r="BN48" s="34"/>
      <c r="BO48" s="34"/>
      <c r="BP48" s="34"/>
      <c r="BQ48" s="34"/>
      <c r="BR48" s="34"/>
      <c r="BS48" s="34"/>
      <c r="BT48" s="34"/>
      <c r="BU48" s="33">
        <f t="shared" si="18"/>
        <v>0</v>
      </c>
      <c r="BV48" s="34"/>
      <c r="BW48" s="34"/>
      <c r="BX48" s="33">
        <f t="shared" si="19"/>
        <v>0</v>
      </c>
      <c r="BY48" s="34"/>
      <c r="BZ48" s="34"/>
      <c r="CA48" s="33">
        <f t="shared" si="20"/>
        <v>0</v>
      </c>
      <c r="CB48" s="34"/>
      <c r="CC48" s="34"/>
      <c r="CD48" s="7">
        <f t="shared" si="21"/>
        <v>680</v>
      </c>
      <c r="CE48" s="8">
        <f t="shared" si="22"/>
        <v>680</v>
      </c>
      <c r="CF48" s="9">
        <f t="shared" si="23"/>
        <v>0</v>
      </c>
    </row>
    <row r="49" spans="1:84" ht="47.25" x14ac:dyDescent="0.2">
      <c r="A49" s="6" t="s">
        <v>109</v>
      </c>
      <c r="B49" s="33">
        <f t="shared" si="0"/>
        <v>0</v>
      </c>
      <c r="C49" s="34">
        <v>0</v>
      </c>
      <c r="D49" s="34">
        <v>0</v>
      </c>
      <c r="E49" s="34">
        <v>0</v>
      </c>
      <c r="F49" s="34">
        <v>0</v>
      </c>
      <c r="G49" s="33">
        <f t="shared" si="1"/>
        <v>0</v>
      </c>
      <c r="H49" s="34">
        <v>0</v>
      </c>
      <c r="I49" s="34">
        <v>0</v>
      </c>
      <c r="J49" s="34">
        <v>0</v>
      </c>
      <c r="K49" s="34">
        <v>0</v>
      </c>
      <c r="L49" s="33">
        <f t="shared" si="2"/>
        <v>901</v>
      </c>
      <c r="M49" s="34">
        <v>85</v>
      </c>
      <c r="N49" s="34">
        <v>96</v>
      </c>
      <c r="O49" s="34">
        <v>0</v>
      </c>
      <c r="P49" s="34">
        <v>720</v>
      </c>
      <c r="Q49" s="33">
        <f t="shared" si="3"/>
        <v>0</v>
      </c>
      <c r="R49" s="34">
        <v>0</v>
      </c>
      <c r="S49" s="34">
        <v>0</v>
      </c>
      <c r="T49" s="33">
        <f t="shared" si="4"/>
        <v>78</v>
      </c>
      <c r="U49" s="34">
        <v>78</v>
      </c>
      <c r="V49" s="34">
        <v>0</v>
      </c>
      <c r="W49" s="33">
        <f t="shared" si="5"/>
        <v>0</v>
      </c>
      <c r="X49" s="34">
        <v>0</v>
      </c>
      <c r="Y49" s="34">
        <v>0</v>
      </c>
      <c r="Z49" s="33">
        <f t="shared" si="6"/>
        <v>550</v>
      </c>
      <c r="AA49" s="34">
        <v>550</v>
      </c>
      <c r="AB49" s="34">
        <v>0</v>
      </c>
      <c r="AC49" s="33">
        <f t="shared" si="7"/>
        <v>0</v>
      </c>
      <c r="AD49" s="34">
        <v>0</v>
      </c>
      <c r="AE49" s="34"/>
      <c r="AF49" s="34">
        <v>0</v>
      </c>
      <c r="AG49" s="33">
        <f t="shared" si="8"/>
        <v>90</v>
      </c>
      <c r="AH49" s="34">
        <v>90</v>
      </c>
      <c r="AI49" s="34">
        <v>0</v>
      </c>
      <c r="AJ49" s="33">
        <f t="shared" si="9"/>
        <v>0</v>
      </c>
      <c r="AK49" s="34">
        <v>0</v>
      </c>
      <c r="AL49" s="34">
        <v>0</v>
      </c>
      <c r="AM49" s="33">
        <f t="shared" si="10"/>
        <v>0</v>
      </c>
      <c r="AN49" s="34">
        <v>0</v>
      </c>
      <c r="AO49" s="34">
        <v>0</v>
      </c>
      <c r="AP49" s="33">
        <f t="shared" si="11"/>
        <v>780</v>
      </c>
      <c r="AQ49" s="34">
        <v>780</v>
      </c>
      <c r="AR49" s="34">
        <v>0</v>
      </c>
      <c r="AS49" s="33">
        <f t="shared" si="12"/>
        <v>0</v>
      </c>
      <c r="AT49" s="34">
        <v>0</v>
      </c>
      <c r="AU49" s="34">
        <v>0</v>
      </c>
      <c r="AV49" s="33">
        <f t="shared" si="13"/>
        <v>400</v>
      </c>
      <c r="AW49" s="33">
        <f t="shared" si="14"/>
        <v>400</v>
      </c>
      <c r="AX49" s="33">
        <f t="shared" si="14"/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4">
        <v>400</v>
      </c>
      <c r="BF49" s="34">
        <v>0</v>
      </c>
      <c r="BG49" s="33">
        <f t="shared" si="15"/>
        <v>160</v>
      </c>
      <c r="BH49" s="34">
        <v>160</v>
      </c>
      <c r="BI49" s="34">
        <v>0</v>
      </c>
      <c r="BJ49" s="33">
        <f t="shared" si="16"/>
        <v>0</v>
      </c>
      <c r="BK49" s="34">
        <v>0</v>
      </c>
      <c r="BL49" s="34">
        <v>0</v>
      </c>
      <c r="BM49" s="33">
        <f t="shared" si="17"/>
        <v>1867</v>
      </c>
      <c r="BN49" s="34">
        <v>262</v>
      </c>
      <c r="BO49" s="34">
        <v>0</v>
      </c>
      <c r="BP49" s="34">
        <v>900</v>
      </c>
      <c r="BQ49" s="34">
        <v>705</v>
      </c>
      <c r="BR49" s="34">
        <v>0</v>
      </c>
      <c r="BS49" s="34">
        <v>0</v>
      </c>
      <c r="BT49" s="34">
        <v>0</v>
      </c>
      <c r="BU49" s="33">
        <f t="shared" si="18"/>
        <v>0</v>
      </c>
      <c r="BV49" s="34">
        <v>0</v>
      </c>
      <c r="BW49" s="34">
        <v>0</v>
      </c>
      <c r="BX49" s="33">
        <f t="shared" si="19"/>
        <v>45</v>
      </c>
      <c r="BY49" s="34">
        <v>45</v>
      </c>
      <c r="BZ49" s="34">
        <v>0</v>
      </c>
      <c r="CA49" s="33">
        <f t="shared" si="20"/>
        <v>0</v>
      </c>
      <c r="CB49" s="34">
        <v>0</v>
      </c>
      <c r="CC49" s="34">
        <v>0</v>
      </c>
      <c r="CD49" s="7">
        <f t="shared" si="21"/>
        <v>4871</v>
      </c>
      <c r="CE49" s="8">
        <f t="shared" si="22"/>
        <v>4871</v>
      </c>
      <c r="CF49" s="9">
        <f t="shared" si="23"/>
        <v>0</v>
      </c>
    </row>
    <row r="50" spans="1:84" ht="47.25" x14ac:dyDescent="0.2">
      <c r="A50" s="6" t="s">
        <v>110</v>
      </c>
      <c r="B50" s="33">
        <f t="shared" si="0"/>
        <v>176</v>
      </c>
      <c r="C50" s="34">
        <v>176</v>
      </c>
      <c r="D50" s="34">
        <v>0</v>
      </c>
      <c r="E50" s="34">
        <v>0</v>
      </c>
      <c r="F50" s="34">
        <v>0</v>
      </c>
      <c r="G50" s="33">
        <f t="shared" si="1"/>
        <v>0</v>
      </c>
      <c r="H50" s="34">
        <v>0</v>
      </c>
      <c r="I50" s="34">
        <v>0</v>
      </c>
      <c r="J50" s="34">
        <v>0</v>
      </c>
      <c r="K50" s="34">
        <v>0</v>
      </c>
      <c r="L50" s="33">
        <f t="shared" si="2"/>
        <v>441</v>
      </c>
      <c r="M50" s="34">
        <v>0</v>
      </c>
      <c r="N50" s="34">
        <v>0</v>
      </c>
      <c r="O50" s="34">
        <v>141</v>
      </c>
      <c r="P50" s="34">
        <v>300</v>
      </c>
      <c r="Q50" s="33">
        <f t="shared" si="3"/>
        <v>0</v>
      </c>
      <c r="R50" s="34">
        <v>0</v>
      </c>
      <c r="S50" s="34">
        <v>0</v>
      </c>
      <c r="T50" s="33">
        <f t="shared" si="4"/>
        <v>0</v>
      </c>
      <c r="U50" s="34">
        <v>0</v>
      </c>
      <c r="V50" s="34">
        <v>0</v>
      </c>
      <c r="W50" s="33">
        <f t="shared" si="5"/>
        <v>0</v>
      </c>
      <c r="X50" s="34">
        <v>0</v>
      </c>
      <c r="Y50" s="34">
        <v>0</v>
      </c>
      <c r="Z50" s="33">
        <f t="shared" si="6"/>
        <v>457</v>
      </c>
      <c r="AA50" s="34">
        <v>457</v>
      </c>
      <c r="AB50" s="34">
        <v>0</v>
      </c>
      <c r="AC50" s="33">
        <f t="shared" si="7"/>
        <v>0</v>
      </c>
      <c r="AD50" s="34">
        <v>0</v>
      </c>
      <c r="AE50" s="34"/>
      <c r="AF50" s="34">
        <v>0</v>
      </c>
      <c r="AG50" s="33">
        <f t="shared" si="8"/>
        <v>0</v>
      </c>
      <c r="AH50" s="34">
        <v>0</v>
      </c>
      <c r="AI50" s="34">
        <v>0</v>
      </c>
      <c r="AJ50" s="33">
        <f t="shared" si="9"/>
        <v>0</v>
      </c>
      <c r="AK50" s="34">
        <v>0</v>
      </c>
      <c r="AL50" s="34">
        <v>0</v>
      </c>
      <c r="AM50" s="33">
        <f t="shared" si="10"/>
        <v>0</v>
      </c>
      <c r="AN50" s="34">
        <v>0</v>
      </c>
      <c r="AO50" s="34">
        <v>0</v>
      </c>
      <c r="AP50" s="33">
        <f t="shared" si="11"/>
        <v>0</v>
      </c>
      <c r="AQ50" s="34">
        <v>0</v>
      </c>
      <c r="AR50" s="34">
        <v>0</v>
      </c>
      <c r="AS50" s="33">
        <f t="shared" si="12"/>
        <v>0</v>
      </c>
      <c r="AT50" s="34">
        <v>0</v>
      </c>
      <c r="AU50" s="34">
        <v>0</v>
      </c>
      <c r="AV50" s="33">
        <f t="shared" si="13"/>
        <v>0</v>
      </c>
      <c r="AW50" s="33">
        <f t="shared" si="14"/>
        <v>0</v>
      </c>
      <c r="AX50" s="33">
        <f t="shared" si="14"/>
        <v>0</v>
      </c>
      <c r="AY50" s="35">
        <v>0</v>
      </c>
      <c r="AZ50" s="35">
        <v>0</v>
      </c>
      <c r="BA50" s="35">
        <v>0</v>
      </c>
      <c r="BB50" s="35">
        <v>0</v>
      </c>
      <c r="BC50" s="35">
        <v>0</v>
      </c>
      <c r="BD50" s="35">
        <v>0</v>
      </c>
      <c r="BE50" s="34">
        <v>0</v>
      </c>
      <c r="BF50" s="34">
        <v>0</v>
      </c>
      <c r="BG50" s="33">
        <f t="shared" si="15"/>
        <v>0</v>
      </c>
      <c r="BH50" s="34">
        <v>0</v>
      </c>
      <c r="BI50" s="34">
        <v>0</v>
      </c>
      <c r="BJ50" s="33">
        <f t="shared" si="16"/>
        <v>0</v>
      </c>
      <c r="BK50" s="34">
        <v>0</v>
      </c>
      <c r="BL50" s="34">
        <v>0</v>
      </c>
      <c r="BM50" s="33">
        <f t="shared" si="17"/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3">
        <f t="shared" si="18"/>
        <v>95</v>
      </c>
      <c r="BV50" s="34">
        <v>95</v>
      </c>
      <c r="BW50" s="34"/>
      <c r="BX50" s="33">
        <f t="shared" si="19"/>
        <v>0</v>
      </c>
      <c r="BY50" s="34"/>
      <c r="BZ50" s="34"/>
      <c r="CA50" s="33">
        <f t="shared" si="20"/>
        <v>0</v>
      </c>
      <c r="CB50" s="34"/>
      <c r="CC50" s="34"/>
      <c r="CD50" s="7">
        <f t="shared" si="21"/>
        <v>1169</v>
      </c>
      <c r="CE50" s="8">
        <f t="shared" si="22"/>
        <v>1169</v>
      </c>
      <c r="CF50" s="9">
        <f t="shared" si="23"/>
        <v>0</v>
      </c>
    </row>
    <row r="51" spans="1:84" ht="31.5" x14ac:dyDescent="0.2">
      <c r="A51" s="6" t="s">
        <v>111</v>
      </c>
      <c r="B51" s="33">
        <f t="shared" si="0"/>
        <v>0</v>
      </c>
      <c r="C51" s="34"/>
      <c r="D51" s="34"/>
      <c r="E51" s="34"/>
      <c r="F51" s="34"/>
      <c r="G51" s="33">
        <f t="shared" si="1"/>
        <v>947</v>
      </c>
      <c r="H51" s="34"/>
      <c r="I51" s="34"/>
      <c r="J51" s="34"/>
      <c r="K51" s="36">
        <v>947</v>
      </c>
      <c r="L51" s="33">
        <f t="shared" si="2"/>
        <v>0</v>
      </c>
      <c r="M51" s="34"/>
      <c r="N51" s="34"/>
      <c r="O51" s="34"/>
      <c r="P51" s="34"/>
      <c r="Q51" s="33">
        <f t="shared" si="3"/>
        <v>0</v>
      </c>
      <c r="R51" s="34"/>
      <c r="S51" s="34"/>
      <c r="T51" s="33">
        <f t="shared" si="4"/>
        <v>0</v>
      </c>
      <c r="U51" s="34"/>
      <c r="V51" s="34"/>
      <c r="W51" s="33">
        <f t="shared" si="5"/>
        <v>0</v>
      </c>
      <c r="X51" s="34"/>
      <c r="Y51" s="34"/>
      <c r="Z51" s="33">
        <f t="shared" si="6"/>
        <v>378</v>
      </c>
      <c r="AA51" s="34"/>
      <c r="AB51" s="36">
        <v>378</v>
      </c>
      <c r="AC51" s="33">
        <f t="shared" si="7"/>
        <v>0</v>
      </c>
      <c r="AD51" s="34"/>
      <c r="AE51" s="34"/>
      <c r="AF51" s="34"/>
      <c r="AG51" s="33">
        <f t="shared" si="8"/>
        <v>0</v>
      </c>
      <c r="AH51" s="34"/>
      <c r="AI51" s="34"/>
      <c r="AJ51" s="33">
        <f t="shared" si="9"/>
        <v>0</v>
      </c>
      <c r="AK51" s="34"/>
      <c r="AL51" s="34"/>
      <c r="AM51" s="33">
        <f t="shared" si="10"/>
        <v>0</v>
      </c>
      <c r="AN51" s="34"/>
      <c r="AO51" s="34"/>
      <c r="AP51" s="33">
        <f t="shared" si="11"/>
        <v>0</v>
      </c>
      <c r="AQ51" s="34"/>
      <c r="AR51" s="34"/>
      <c r="AS51" s="33">
        <f t="shared" si="12"/>
        <v>0</v>
      </c>
      <c r="AT51" s="34"/>
      <c r="AU51" s="34"/>
      <c r="AV51" s="33">
        <f t="shared" si="13"/>
        <v>0</v>
      </c>
      <c r="AW51" s="33">
        <f t="shared" si="14"/>
        <v>0</v>
      </c>
      <c r="AX51" s="33">
        <f t="shared" si="14"/>
        <v>0</v>
      </c>
      <c r="AY51" s="35"/>
      <c r="AZ51" s="35"/>
      <c r="BA51" s="35"/>
      <c r="BB51" s="35"/>
      <c r="BC51" s="35"/>
      <c r="BD51" s="35"/>
      <c r="BE51" s="34"/>
      <c r="BF51" s="34"/>
      <c r="BG51" s="33">
        <f t="shared" si="15"/>
        <v>0</v>
      </c>
      <c r="BH51" s="34"/>
      <c r="BI51" s="34"/>
      <c r="BJ51" s="33">
        <f t="shared" si="16"/>
        <v>0</v>
      </c>
      <c r="BK51" s="34"/>
      <c r="BL51" s="34"/>
      <c r="BM51" s="33">
        <f t="shared" si="17"/>
        <v>0</v>
      </c>
      <c r="BN51" s="34"/>
      <c r="BO51" s="34"/>
      <c r="BP51" s="34"/>
      <c r="BQ51" s="34"/>
      <c r="BR51" s="34"/>
      <c r="BS51" s="34"/>
      <c r="BT51" s="34"/>
      <c r="BU51" s="33">
        <f t="shared" si="18"/>
        <v>0</v>
      </c>
      <c r="BV51" s="34"/>
      <c r="BW51" s="34"/>
      <c r="BX51" s="33">
        <f t="shared" si="19"/>
        <v>0</v>
      </c>
      <c r="BY51" s="34"/>
      <c r="BZ51" s="34"/>
      <c r="CA51" s="33">
        <f t="shared" si="20"/>
        <v>0</v>
      </c>
      <c r="CB51" s="34"/>
      <c r="CC51" s="34"/>
      <c r="CD51" s="7">
        <f t="shared" si="21"/>
        <v>1325</v>
      </c>
      <c r="CE51" s="8">
        <f t="shared" si="22"/>
        <v>0</v>
      </c>
      <c r="CF51" s="9">
        <f t="shared" si="23"/>
        <v>1325</v>
      </c>
    </row>
    <row r="52" spans="1:84" ht="47.25" x14ac:dyDescent="0.2">
      <c r="A52" s="6" t="s">
        <v>112</v>
      </c>
      <c r="B52" s="33">
        <f t="shared" si="0"/>
        <v>0</v>
      </c>
      <c r="C52" s="34"/>
      <c r="D52" s="34"/>
      <c r="E52" s="34"/>
      <c r="F52" s="34"/>
      <c r="G52" s="33">
        <f t="shared" si="1"/>
        <v>0</v>
      </c>
      <c r="H52" s="34"/>
      <c r="I52" s="34"/>
      <c r="J52" s="34"/>
      <c r="K52" s="34"/>
      <c r="L52" s="33">
        <f t="shared" si="2"/>
        <v>2097</v>
      </c>
      <c r="M52" s="34">
        <v>0</v>
      </c>
      <c r="N52" s="34">
        <v>0</v>
      </c>
      <c r="O52" s="34">
        <v>0</v>
      </c>
      <c r="P52" s="34">
        <v>2097</v>
      </c>
      <c r="Q52" s="33">
        <f t="shared" si="3"/>
        <v>0</v>
      </c>
      <c r="R52" s="34">
        <v>0</v>
      </c>
      <c r="S52" s="34">
        <v>0</v>
      </c>
      <c r="T52" s="33">
        <f t="shared" si="4"/>
        <v>0</v>
      </c>
      <c r="U52" s="34">
        <v>0</v>
      </c>
      <c r="V52" s="34">
        <v>0</v>
      </c>
      <c r="W52" s="33">
        <f t="shared" si="5"/>
        <v>0</v>
      </c>
      <c r="X52" s="34">
        <v>0</v>
      </c>
      <c r="Y52" s="34">
        <v>0</v>
      </c>
      <c r="Z52" s="33">
        <f t="shared" si="6"/>
        <v>165</v>
      </c>
      <c r="AA52" s="34">
        <v>100</v>
      </c>
      <c r="AB52" s="34">
        <v>65</v>
      </c>
      <c r="AC52" s="33">
        <f t="shared" si="7"/>
        <v>0</v>
      </c>
      <c r="AD52" s="34"/>
      <c r="AE52" s="34"/>
      <c r="AF52" s="34"/>
      <c r="AG52" s="33">
        <f t="shared" si="8"/>
        <v>0</v>
      </c>
      <c r="AH52" s="34"/>
      <c r="AI52" s="34"/>
      <c r="AJ52" s="33">
        <f t="shared" si="9"/>
        <v>0</v>
      </c>
      <c r="AK52" s="34"/>
      <c r="AL52" s="34"/>
      <c r="AM52" s="33">
        <f t="shared" si="10"/>
        <v>0</v>
      </c>
      <c r="AN52" s="34"/>
      <c r="AO52" s="34"/>
      <c r="AP52" s="33">
        <f t="shared" si="11"/>
        <v>0</v>
      </c>
      <c r="AQ52" s="34"/>
      <c r="AR52" s="34"/>
      <c r="AS52" s="33">
        <f t="shared" si="12"/>
        <v>0</v>
      </c>
      <c r="AT52" s="34"/>
      <c r="AU52" s="34"/>
      <c r="AV52" s="33">
        <f t="shared" si="13"/>
        <v>0</v>
      </c>
      <c r="AW52" s="33">
        <f t="shared" si="14"/>
        <v>0</v>
      </c>
      <c r="AX52" s="33">
        <f t="shared" si="14"/>
        <v>0</v>
      </c>
      <c r="AY52" s="35"/>
      <c r="AZ52" s="35"/>
      <c r="BA52" s="35"/>
      <c r="BB52" s="35"/>
      <c r="BC52" s="35"/>
      <c r="BD52" s="35"/>
      <c r="BE52" s="34"/>
      <c r="BF52" s="34"/>
      <c r="BG52" s="33">
        <f t="shared" si="15"/>
        <v>0</v>
      </c>
      <c r="BH52" s="34"/>
      <c r="BI52" s="34"/>
      <c r="BJ52" s="33">
        <f t="shared" si="16"/>
        <v>0</v>
      </c>
      <c r="BK52" s="34"/>
      <c r="BL52" s="34"/>
      <c r="BM52" s="33">
        <f t="shared" si="17"/>
        <v>105</v>
      </c>
      <c r="BN52" s="34">
        <v>45</v>
      </c>
      <c r="BO52" s="34">
        <v>0</v>
      </c>
      <c r="BP52" s="34">
        <v>60</v>
      </c>
      <c r="BQ52" s="34"/>
      <c r="BR52" s="34"/>
      <c r="BS52" s="34"/>
      <c r="BT52" s="34"/>
      <c r="BU52" s="33">
        <f t="shared" si="18"/>
        <v>0</v>
      </c>
      <c r="BV52" s="34"/>
      <c r="BW52" s="34"/>
      <c r="BX52" s="33">
        <f t="shared" si="19"/>
        <v>0</v>
      </c>
      <c r="BY52" s="34"/>
      <c r="BZ52" s="34"/>
      <c r="CA52" s="33">
        <f t="shared" si="20"/>
        <v>0</v>
      </c>
      <c r="CB52" s="34"/>
      <c r="CC52" s="34"/>
      <c r="CD52" s="7">
        <f t="shared" si="21"/>
        <v>2367</v>
      </c>
      <c r="CE52" s="8">
        <f t="shared" si="22"/>
        <v>2302</v>
      </c>
      <c r="CF52" s="9">
        <f t="shared" si="23"/>
        <v>65</v>
      </c>
    </row>
    <row r="53" spans="1:84" ht="31.5" x14ac:dyDescent="0.2">
      <c r="A53" s="6" t="s">
        <v>113</v>
      </c>
      <c r="B53" s="33">
        <f t="shared" si="0"/>
        <v>0</v>
      </c>
      <c r="C53" s="34"/>
      <c r="D53" s="34"/>
      <c r="E53" s="34"/>
      <c r="F53" s="34"/>
      <c r="G53" s="33">
        <f t="shared" si="1"/>
        <v>0</v>
      </c>
      <c r="H53" s="34"/>
      <c r="I53" s="34"/>
      <c r="J53" s="34"/>
      <c r="K53" s="34"/>
      <c r="L53" s="33">
        <f t="shared" si="2"/>
        <v>1000</v>
      </c>
      <c r="M53" s="34">
        <v>0</v>
      </c>
      <c r="N53" s="34">
        <v>0</v>
      </c>
      <c r="O53" s="34">
        <v>0</v>
      </c>
      <c r="P53" s="34">
        <v>1000</v>
      </c>
      <c r="Q53" s="33">
        <f t="shared" si="3"/>
        <v>0</v>
      </c>
      <c r="R53" s="34">
        <v>0</v>
      </c>
      <c r="S53" s="34">
        <v>0</v>
      </c>
      <c r="T53" s="33">
        <f t="shared" si="4"/>
        <v>0</v>
      </c>
      <c r="U53" s="34">
        <v>0</v>
      </c>
      <c r="V53" s="34">
        <v>0</v>
      </c>
      <c r="W53" s="33">
        <f t="shared" si="5"/>
        <v>0</v>
      </c>
      <c r="X53" s="34">
        <v>0</v>
      </c>
      <c r="Y53" s="34">
        <v>0</v>
      </c>
      <c r="Z53" s="33">
        <f t="shared" si="6"/>
        <v>300</v>
      </c>
      <c r="AA53" s="34">
        <v>300</v>
      </c>
      <c r="AB53" s="34">
        <v>0</v>
      </c>
      <c r="AC53" s="33">
        <f t="shared" si="7"/>
        <v>0</v>
      </c>
      <c r="AD53" s="34"/>
      <c r="AE53" s="34"/>
      <c r="AF53" s="34"/>
      <c r="AG53" s="33">
        <f t="shared" si="8"/>
        <v>0</v>
      </c>
      <c r="AH53" s="34"/>
      <c r="AI53" s="34"/>
      <c r="AJ53" s="33">
        <f t="shared" si="9"/>
        <v>0</v>
      </c>
      <c r="AK53" s="34"/>
      <c r="AL53" s="34"/>
      <c r="AM53" s="33">
        <f t="shared" si="10"/>
        <v>0</v>
      </c>
      <c r="AN53" s="34"/>
      <c r="AO53" s="34"/>
      <c r="AP53" s="33">
        <f t="shared" si="11"/>
        <v>0</v>
      </c>
      <c r="AQ53" s="34"/>
      <c r="AR53" s="34"/>
      <c r="AS53" s="33">
        <f t="shared" si="12"/>
        <v>0</v>
      </c>
      <c r="AT53" s="34"/>
      <c r="AU53" s="34"/>
      <c r="AV53" s="33">
        <f t="shared" si="13"/>
        <v>0</v>
      </c>
      <c r="AW53" s="33">
        <f t="shared" si="14"/>
        <v>0</v>
      </c>
      <c r="AX53" s="33">
        <f t="shared" si="14"/>
        <v>0</v>
      </c>
      <c r="AY53" s="35"/>
      <c r="AZ53" s="35"/>
      <c r="BA53" s="35"/>
      <c r="BB53" s="35"/>
      <c r="BC53" s="35"/>
      <c r="BD53" s="35"/>
      <c r="BE53" s="34"/>
      <c r="BF53" s="34"/>
      <c r="BG53" s="33">
        <f t="shared" si="15"/>
        <v>0</v>
      </c>
      <c r="BH53" s="34"/>
      <c r="BI53" s="34"/>
      <c r="BJ53" s="33">
        <f t="shared" si="16"/>
        <v>0</v>
      </c>
      <c r="BK53" s="34"/>
      <c r="BL53" s="34"/>
      <c r="BM53" s="33">
        <f t="shared" si="17"/>
        <v>0</v>
      </c>
      <c r="BN53" s="34"/>
      <c r="BO53" s="34"/>
      <c r="BP53" s="34"/>
      <c r="BQ53" s="34"/>
      <c r="BR53" s="34"/>
      <c r="BS53" s="34"/>
      <c r="BT53" s="34"/>
      <c r="BU53" s="33">
        <f t="shared" si="18"/>
        <v>0</v>
      </c>
      <c r="BV53" s="34"/>
      <c r="BW53" s="34"/>
      <c r="BX53" s="33">
        <f t="shared" si="19"/>
        <v>0</v>
      </c>
      <c r="BY53" s="34"/>
      <c r="BZ53" s="34"/>
      <c r="CA53" s="33">
        <f t="shared" si="20"/>
        <v>0</v>
      </c>
      <c r="CB53" s="34"/>
      <c r="CC53" s="34"/>
      <c r="CD53" s="7">
        <f t="shared" si="21"/>
        <v>1300</v>
      </c>
      <c r="CE53" s="8">
        <f t="shared" si="22"/>
        <v>1300</v>
      </c>
      <c r="CF53" s="9">
        <f t="shared" si="23"/>
        <v>0</v>
      </c>
    </row>
    <row r="54" spans="1:84" ht="31.5" x14ac:dyDescent="0.2">
      <c r="A54" s="6" t="s">
        <v>114</v>
      </c>
      <c r="B54" s="33">
        <f t="shared" si="0"/>
        <v>0</v>
      </c>
      <c r="C54" s="34"/>
      <c r="D54" s="34"/>
      <c r="E54" s="34"/>
      <c r="F54" s="34"/>
      <c r="G54" s="33">
        <f t="shared" si="1"/>
        <v>0</v>
      </c>
      <c r="H54" s="34"/>
      <c r="I54" s="34"/>
      <c r="J54" s="34"/>
      <c r="K54" s="34"/>
      <c r="L54" s="33">
        <f t="shared" si="2"/>
        <v>400</v>
      </c>
      <c r="M54" s="34">
        <v>0</v>
      </c>
      <c r="N54" s="34">
        <v>0</v>
      </c>
      <c r="O54" s="34">
        <v>0</v>
      </c>
      <c r="P54" s="34">
        <v>400</v>
      </c>
      <c r="Q54" s="33">
        <f t="shared" si="3"/>
        <v>0</v>
      </c>
      <c r="R54" s="34"/>
      <c r="S54" s="34"/>
      <c r="T54" s="33">
        <f t="shared" si="4"/>
        <v>0</v>
      </c>
      <c r="U54" s="34"/>
      <c r="V54" s="34"/>
      <c r="W54" s="33">
        <f t="shared" si="5"/>
        <v>0</v>
      </c>
      <c r="X54" s="34"/>
      <c r="Y54" s="34"/>
      <c r="Z54" s="33">
        <f t="shared" si="6"/>
        <v>0</v>
      </c>
      <c r="AA54" s="34"/>
      <c r="AB54" s="34"/>
      <c r="AC54" s="33">
        <f t="shared" si="7"/>
        <v>0</v>
      </c>
      <c r="AD54" s="34"/>
      <c r="AE54" s="34"/>
      <c r="AF54" s="34"/>
      <c r="AG54" s="33">
        <f t="shared" si="8"/>
        <v>0</v>
      </c>
      <c r="AH54" s="34"/>
      <c r="AI54" s="34"/>
      <c r="AJ54" s="33">
        <f t="shared" si="9"/>
        <v>0</v>
      </c>
      <c r="AK54" s="34"/>
      <c r="AL54" s="34"/>
      <c r="AM54" s="33">
        <f t="shared" si="10"/>
        <v>0</v>
      </c>
      <c r="AN54" s="34"/>
      <c r="AO54" s="34"/>
      <c r="AP54" s="33">
        <f t="shared" si="11"/>
        <v>536</v>
      </c>
      <c r="AQ54" s="34">
        <v>536</v>
      </c>
      <c r="AR54" s="34"/>
      <c r="AS54" s="33">
        <f t="shared" si="12"/>
        <v>0</v>
      </c>
      <c r="AT54" s="34"/>
      <c r="AU54" s="34"/>
      <c r="AV54" s="33">
        <f t="shared" si="13"/>
        <v>0</v>
      </c>
      <c r="AW54" s="33">
        <f t="shared" si="14"/>
        <v>0</v>
      </c>
      <c r="AX54" s="33">
        <f t="shared" si="14"/>
        <v>0</v>
      </c>
      <c r="AY54" s="35"/>
      <c r="AZ54" s="35"/>
      <c r="BA54" s="35"/>
      <c r="BB54" s="35"/>
      <c r="BC54" s="35"/>
      <c r="BD54" s="35"/>
      <c r="BE54" s="34"/>
      <c r="BF54" s="34"/>
      <c r="BG54" s="33">
        <f t="shared" si="15"/>
        <v>0</v>
      </c>
      <c r="BH54" s="34"/>
      <c r="BI54" s="34"/>
      <c r="BJ54" s="33">
        <f t="shared" si="16"/>
        <v>0</v>
      </c>
      <c r="BK54" s="34"/>
      <c r="BL54" s="34"/>
      <c r="BM54" s="33">
        <f t="shared" si="17"/>
        <v>310</v>
      </c>
      <c r="BN54" s="34">
        <v>90</v>
      </c>
      <c r="BO54" s="34">
        <v>0</v>
      </c>
      <c r="BP54" s="34">
        <v>220</v>
      </c>
      <c r="BQ54" s="34"/>
      <c r="BR54" s="34"/>
      <c r="BS54" s="34"/>
      <c r="BT54" s="34"/>
      <c r="BU54" s="33">
        <f t="shared" si="18"/>
        <v>0</v>
      </c>
      <c r="BV54" s="34"/>
      <c r="BW54" s="34"/>
      <c r="BX54" s="33">
        <f t="shared" si="19"/>
        <v>0</v>
      </c>
      <c r="BY54" s="34"/>
      <c r="BZ54" s="34"/>
      <c r="CA54" s="33">
        <f t="shared" si="20"/>
        <v>0</v>
      </c>
      <c r="CB54" s="34"/>
      <c r="CC54" s="34"/>
      <c r="CD54" s="7">
        <f t="shared" si="21"/>
        <v>1246</v>
      </c>
      <c r="CE54" s="8">
        <f t="shared" si="22"/>
        <v>1246</v>
      </c>
      <c r="CF54" s="9">
        <f t="shared" si="23"/>
        <v>0</v>
      </c>
    </row>
    <row r="55" spans="1:84" ht="47.25" x14ac:dyDescent="0.2">
      <c r="A55" s="6" t="s">
        <v>115</v>
      </c>
      <c r="B55" s="33">
        <f t="shared" si="0"/>
        <v>0</v>
      </c>
      <c r="C55" s="34"/>
      <c r="D55" s="34"/>
      <c r="E55" s="34"/>
      <c r="F55" s="34"/>
      <c r="G55" s="33">
        <f t="shared" si="1"/>
        <v>0</v>
      </c>
      <c r="H55" s="34"/>
      <c r="I55" s="34"/>
      <c r="J55" s="34"/>
      <c r="K55" s="34"/>
      <c r="L55" s="33">
        <f t="shared" si="2"/>
        <v>260</v>
      </c>
      <c r="M55" s="34">
        <v>0</v>
      </c>
      <c r="N55" s="34">
        <v>0</v>
      </c>
      <c r="O55" s="34">
        <v>0</v>
      </c>
      <c r="P55" s="34">
        <v>260</v>
      </c>
      <c r="Q55" s="33">
        <f t="shared" si="3"/>
        <v>0</v>
      </c>
      <c r="R55" s="34"/>
      <c r="S55" s="34"/>
      <c r="T55" s="33">
        <f t="shared" si="4"/>
        <v>0</v>
      </c>
      <c r="U55" s="34"/>
      <c r="V55" s="34"/>
      <c r="W55" s="33">
        <f t="shared" si="5"/>
        <v>0</v>
      </c>
      <c r="X55" s="34"/>
      <c r="Y55" s="34"/>
      <c r="Z55" s="33">
        <f t="shared" si="6"/>
        <v>328</v>
      </c>
      <c r="AA55" s="34">
        <v>328</v>
      </c>
      <c r="AB55" s="34">
        <v>0</v>
      </c>
      <c r="AC55" s="33">
        <f t="shared" si="7"/>
        <v>0</v>
      </c>
      <c r="AD55" s="34">
        <v>0</v>
      </c>
      <c r="AE55" s="34"/>
      <c r="AF55" s="34">
        <v>0</v>
      </c>
      <c r="AG55" s="33">
        <f t="shared" si="8"/>
        <v>0</v>
      </c>
      <c r="AH55" s="34">
        <v>0</v>
      </c>
      <c r="AI55" s="34">
        <v>0</v>
      </c>
      <c r="AJ55" s="33">
        <f t="shared" si="9"/>
        <v>0</v>
      </c>
      <c r="AK55" s="34">
        <v>0</v>
      </c>
      <c r="AL55" s="34">
        <v>0</v>
      </c>
      <c r="AM55" s="33">
        <f t="shared" si="10"/>
        <v>0</v>
      </c>
      <c r="AN55" s="34">
        <v>0</v>
      </c>
      <c r="AO55" s="34">
        <v>0</v>
      </c>
      <c r="AP55" s="33">
        <f t="shared" si="11"/>
        <v>388</v>
      </c>
      <c r="AQ55" s="34">
        <v>388</v>
      </c>
      <c r="AR55" s="34"/>
      <c r="AS55" s="33">
        <f t="shared" si="12"/>
        <v>0</v>
      </c>
      <c r="AT55" s="34"/>
      <c r="AU55" s="34"/>
      <c r="AV55" s="33">
        <f t="shared" si="13"/>
        <v>0</v>
      </c>
      <c r="AW55" s="33">
        <f t="shared" si="14"/>
        <v>0</v>
      </c>
      <c r="AX55" s="33">
        <f t="shared" si="14"/>
        <v>0</v>
      </c>
      <c r="AY55" s="35"/>
      <c r="AZ55" s="35"/>
      <c r="BA55" s="35"/>
      <c r="BB55" s="35"/>
      <c r="BC55" s="35"/>
      <c r="BD55" s="35"/>
      <c r="BE55" s="34"/>
      <c r="BF55" s="34"/>
      <c r="BG55" s="33">
        <f t="shared" si="15"/>
        <v>0</v>
      </c>
      <c r="BH55" s="34"/>
      <c r="BI55" s="34"/>
      <c r="BJ55" s="33">
        <f t="shared" si="16"/>
        <v>0</v>
      </c>
      <c r="BK55" s="34"/>
      <c r="BL55" s="34"/>
      <c r="BM55" s="33">
        <f t="shared" si="17"/>
        <v>0</v>
      </c>
      <c r="BN55" s="34"/>
      <c r="BO55" s="34"/>
      <c r="BP55" s="34"/>
      <c r="BQ55" s="34"/>
      <c r="BR55" s="34"/>
      <c r="BS55" s="34"/>
      <c r="BT55" s="34"/>
      <c r="BU55" s="33">
        <f t="shared" si="18"/>
        <v>0</v>
      </c>
      <c r="BV55" s="34"/>
      <c r="BW55" s="34"/>
      <c r="BX55" s="33">
        <f t="shared" si="19"/>
        <v>0</v>
      </c>
      <c r="BY55" s="34"/>
      <c r="BZ55" s="34"/>
      <c r="CA55" s="33">
        <f t="shared" si="20"/>
        <v>0</v>
      </c>
      <c r="CB55" s="34"/>
      <c r="CC55" s="34"/>
      <c r="CD55" s="7">
        <f t="shared" si="21"/>
        <v>976</v>
      </c>
      <c r="CE55" s="8">
        <f t="shared" si="22"/>
        <v>976</v>
      </c>
      <c r="CF55" s="9">
        <f t="shared" si="23"/>
        <v>0</v>
      </c>
    </row>
    <row r="56" spans="1:84" ht="43.5" customHeight="1" x14ac:dyDescent="0.2">
      <c r="A56" s="6" t="s">
        <v>156</v>
      </c>
      <c r="B56" s="33">
        <f t="shared" si="0"/>
        <v>0</v>
      </c>
      <c r="C56" s="34">
        <v>0</v>
      </c>
      <c r="D56" s="34">
        <v>0</v>
      </c>
      <c r="E56" s="34">
        <v>0</v>
      </c>
      <c r="F56" s="34">
        <v>0</v>
      </c>
      <c r="G56" s="33">
        <f t="shared" si="1"/>
        <v>0</v>
      </c>
      <c r="H56" s="34">
        <v>0</v>
      </c>
      <c r="I56" s="34">
        <v>0</v>
      </c>
      <c r="J56" s="34">
        <v>0</v>
      </c>
      <c r="K56" s="34">
        <v>0</v>
      </c>
      <c r="L56" s="33">
        <f t="shared" si="2"/>
        <v>308</v>
      </c>
      <c r="M56" s="34">
        <v>0</v>
      </c>
      <c r="N56" s="34">
        <v>0</v>
      </c>
      <c r="O56" s="34">
        <v>0</v>
      </c>
      <c r="P56" s="34">
        <v>308</v>
      </c>
      <c r="Q56" s="33">
        <f t="shared" si="3"/>
        <v>0</v>
      </c>
      <c r="R56" s="34">
        <v>0</v>
      </c>
      <c r="S56" s="34">
        <v>0</v>
      </c>
      <c r="T56" s="33">
        <f t="shared" si="4"/>
        <v>120</v>
      </c>
      <c r="U56" s="34">
        <v>120</v>
      </c>
      <c r="V56" s="34">
        <v>0</v>
      </c>
      <c r="W56" s="33">
        <f t="shared" si="5"/>
        <v>0</v>
      </c>
      <c r="X56" s="34">
        <v>0</v>
      </c>
      <c r="Y56" s="34">
        <v>0</v>
      </c>
      <c r="Z56" s="33">
        <f t="shared" si="6"/>
        <v>170</v>
      </c>
      <c r="AA56" s="34">
        <v>170</v>
      </c>
      <c r="AB56" s="34">
        <v>0</v>
      </c>
      <c r="AC56" s="33">
        <f t="shared" si="7"/>
        <v>0</v>
      </c>
      <c r="AD56" s="34">
        <v>0</v>
      </c>
      <c r="AE56" s="34"/>
      <c r="AF56" s="34">
        <v>0</v>
      </c>
      <c r="AG56" s="33">
        <f t="shared" si="8"/>
        <v>0</v>
      </c>
      <c r="AH56" s="34">
        <v>0</v>
      </c>
      <c r="AI56" s="34">
        <v>0</v>
      </c>
      <c r="AJ56" s="33">
        <f t="shared" si="9"/>
        <v>0</v>
      </c>
      <c r="AK56" s="34">
        <v>0</v>
      </c>
      <c r="AL56" s="34">
        <v>0</v>
      </c>
      <c r="AM56" s="33">
        <f t="shared" si="10"/>
        <v>0</v>
      </c>
      <c r="AN56" s="34">
        <v>0</v>
      </c>
      <c r="AO56" s="34">
        <v>0</v>
      </c>
      <c r="AP56" s="33">
        <f t="shared" si="11"/>
        <v>0</v>
      </c>
      <c r="AQ56" s="34">
        <v>0</v>
      </c>
      <c r="AR56" s="34">
        <v>0</v>
      </c>
      <c r="AS56" s="33">
        <f t="shared" si="12"/>
        <v>0</v>
      </c>
      <c r="AT56" s="34">
        <v>0</v>
      </c>
      <c r="AU56" s="34">
        <v>0</v>
      </c>
      <c r="AV56" s="33">
        <f t="shared" si="13"/>
        <v>585</v>
      </c>
      <c r="AW56" s="33">
        <f t="shared" si="14"/>
        <v>585</v>
      </c>
      <c r="AX56" s="33">
        <f t="shared" si="14"/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0</v>
      </c>
      <c r="BE56" s="34">
        <v>585</v>
      </c>
      <c r="BF56" s="34">
        <v>0</v>
      </c>
      <c r="BG56" s="33">
        <f t="shared" si="15"/>
        <v>0</v>
      </c>
      <c r="BH56" s="34">
        <v>0</v>
      </c>
      <c r="BI56" s="34">
        <v>0</v>
      </c>
      <c r="BJ56" s="33">
        <f t="shared" si="16"/>
        <v>0</v>
      </c>
      <c r="BK56" s="34">
        <v>0</v>
      </c>
      <c r="BL56" s="34">
        <v>0</v>
      </c>
      <c r="BM56" s="33">
        <f t="shared" si="17"/>
        <v>762</v>
      </c>
      <c r="BN56" s="34">
        <v>240</v>
      </c>
      <c r="BO56" s="34">
        <v>0</v>
      </c>
      <c r="BP56" s="34">
        <v>522</v>
      </c>
      <c r="BQ56" s="34">
        <v>0</v>
      </c>
      <c r="BR56" s="34">
        <v>0</v>
      </c>
      <c r="BS56" s="34">
        <v>0</v>
      </c>
      <c r="BT56" s="34">
        <v>0</v>
      </c>
      <c r="BU56" s="33">
        <f t="shared" si="18"/>
        <v>0</v>
      </c>
      <c r="BV56" s="34">
        <v>0</v>
      </c>
      <c r="BW56" s="34">
        <v>0</v>
      </c>
      <c r="BX56" s="33">
        <f t="shared" si="19"/>
        <v>0</v>
      </c>
      <c r="BY56" s="34">
        <v>0</v>
      </c>
      <c r="BZ56" s="34">
        <v>0</v>
      </c>
      <c r="CA56" s="33">
        <f t="shared" si="20"/>
        <v>0</v>
      </c>
      <c r="CB56" s="34">
        <v>0</v>
      </c>
      <c r="CC56" s="34">
        <v>0</v>
      </c>
      <c r="CD56" s="7">
        <f t="shared" si="21"/>
        <v>1945</v>
      </c>
      <c r="CE56" s="8">
        <f t="shared" si="22"/>
        <v>1945</v>
      </c>
      <c r="CF56" s="9">
        <f t="shared" si="23"/>
        <v>0</v>
      </c>
    </row>
    <row r="57" spans="1:84" ht="47.25" x14ac:dyDescent="0.2">
      <c r="A57" s="6" t="s">
        <v>116</v>
      </c>
      <c r="B57" s="33">
        <f t="shared" si="0"/>
        <v>0</v>
      </c>
      <c r="C57" s="34"/>
      <c r="D57" s="34"/>
      <c r="E57" s="34"/>
      <c r="F57" s="34"/>
      <c r="G57" s="33">
        <f t="shared" si="1"/>
        <v>0</v>
      </c>
      <c r="H57" s="34"/>
      <c r="I57" s="34"/>
      <c r="J57" s="34"/>
      <c r="K57" s="34"/>
      <c r="L57" s="33">
        <f t="shared" si="2"/>
        <v>730</v>
      </c>
      <c r="M57" s="34">
        <v>0</v>
      </c>
      <c r="N57" s="34">
        <v>0</v>
      </c>
      <c r="O57" s="34">
        <v>0</v>
      </c>
      <c r="P57" s="34">
        <f>820-90</f>
        <v>730</v>
      </c>
      <c r="Q57" s="33">
        <f t="shared" si="3"/>
        <v>0</v>
      </c>
      <c r="R57" s="34">
        <v>0</v>
      </c>
      <c r="S57" s="34">
        <v>0</v>
      </c>
      <c r="T57" s="33">
        <f t="shared" si="4"/>
        <v>0</v>
      </c>
      <c r="U57" s="34">
        <v>0</v>
      </c>
      <c r="V57" s="34">
        <v>0</v>
      </c>
      <c r="W57" s="33">
        <f t="shared" si="5"/>
        <v>0</v>
      </c>
      <c r="X57" s="34">
        <v>0</v>
      </c>
      <c r="Y57" s="34">
        <v>0</v>
      </c>
      <c r="Z57" s="33">
        <f t="shared" si="6"/>
        <v>274</v>
      </c>
      <c r="AA57" s="34">
        <v>274</v>
      </c>
      <c r="AB57" s="34"/>
      <c r="AC57" s="33">
        <f t="shared" si="7"/>
        <v>0</v>
      </c>
      <c r="AD57" s="34"/>
      <c r="AE57" s="34"/>
      <c r="AF57" s="34"/>
      <c r="AG57" s="33">
        <f t="shared" si="8"/>
        <v>0</v>
      </c>
      <c r="AH57" s="34"/>
      <c r="AI57" s="34"/>
      <c r="AJ57" s="33">
        <f t="shared" si="9"/>
        <v>0</v>
      </c>
      <c r="AK57" s="34"/>
      <c r="AL57" s="34"/>
      <c r="AM57" s="33">
        <f t="shared" si="10"/>
        <v>0</v>
      </c>
      <c r="AN57" s="34"/>
      <c r="AO57" s="34"/>
      <c r="AP57" s="33">
        <f t="shared" si="11"/>
        <v>0</v>
      </c>
      <c r="AQ57" s="34"/>
      <c r="AR57" s="34"/>
      <c r="AS57" s="33">
        <f t="shared" si="12"/>
        <v>0</v>
      </c>
      <c r="AT57" s="34"/>
      <c r="AU57" s="34"/>
      <c r="AV57" s="33">
        <f t="shared" si="13"/>
        <v>0</v>
      </c>
      <c r="AW57" s="33">
        <f t="shared" si="14"/>
        <v>0</v>
      </c>
      <c r="AX57" s="33">
        <f t="shared" si="14"/>
        <v>0</v>
      </c>
      <c r="AY57" s="35"/>
      <c r="AZ57" s="35"/>
      <c r="BA57" s="35"/>
      <c r="BB57" s="35"/>
      <c r="BC57" s="35"/>
      <c r="BD57" s="35"/>
      <c r="BE57" s="34"/>
      <c r="BF57" s="34"/>
      <c r="BG57" s="33">
        <f t="shared" si="15"/>
        <v>0</v>
      </c>
      <c r="BH57" s="34"/>
      <c r="BI57" s="34"/>
      <c r="BJ57" s="33">
        <f t="shared" si="16"/>
        <v>0</v>
      </c>
      <c r="BK57" s="34"/>
      <c r="BL57" s="34"/>
      <c r="BM57" s="33">
        <f t="shared" si="17"/>
        <v>395</v>
      </c>
      <c r="BN57" s="34">
        <v>0</v>
      </c>
      <c r="BO57" s="34">
        <v>0</v>
      </c>
      <c r="BP57" s="34">
        <v>395</v>
      </c>
      <c r="BQ57" s="34"/>
      <c r="BR57" s="34"/>
      <c r="BS57" s="34"/>
      <c r="BT57" s="34"/>
      <c r="BU57" s="33">
        <f t="shared" si="18"/>
        <v>0</v>
      </c>
      <c r="BV57" s="34"/>
      <c r="BW57" s="34"/>
      <c r="BX57" s="33">
        <f t="shared" si="19"/>
        <v>0</v>
      </c>
      <c r="BY57" s="34"/>
      <c r="BZ57" s="34"/>
      <c r="CA57" s="33">
        <f t="shared" si="20"/>
        <v>0</v>
      </c>
      <c r="CB57" s="34"/>
      <c r="CC57" s="34"/>
      <c r="CD57" s="7">
        <f t="shared" si="21"/>
        <v>1399</v>
      </c>
      <c r="CE57" s="8">
        <f t="shared" si="22"/>
        <v>1399</v>
      </c>
      <c r="CF57" s="9">
        <f t="shared" si="23"/>
        <v>0</v>
      </c>
    </row>
    <row r="58" spans="1:84" ht="31.5" x14ac:dyDescent="0.2">
      <c r="A58" s="6" t="s">
        <v>117</v>
      </c>
      <c r="B58" s="33">
        <f t="shared" si="0"/>
        <v>0</v>
      </c>
      <c r="C58" s="34"/>
      <c r="D58" s="34"/>
      <c r="E58" s="34"/>
      <c r="F58" s="34"/>
      <c r="G58" s="33">
        <f t="shared" si="1"/>
        <v>0</v>
      </c>
      <c r="H58" s="34"/>
      <c r="I58" s="34"/>
      <c r="J58" s="34"/>
      <c r="K58" s="34"/>
      <c r="L58" s="33">
        <f t="shared" si="2"/>
        <v>1079</v>
      </c>
      <c r="M58" s="34">
        <f>452+53</f>
        <v>505</v>
      </c>
      <c r="N58" s="34">
        <v>0</v>
      </c>
      <c r="O58" s="34">
        <v>0</v>
      </c>
      <c r="P58" s="34">
        <v>574</v>
      </c>
      <c r="Q58" s="33">
        <f t="shared" si="3"/>
        <v>0</v>
      </c>
      <c r="R58" s="34"/>
      <c r="S58" s="34"/>
      <c r="T58" s="33">
        <f t="shared" si="4"/>
        <v>0</v>
      </c>
      <c r="U58" s="34"/>
      <c r="V58" s="34"/>
      <c r="W58" s="33">
        <f t="shared" si="5"/>
        <v>0</v>
      </c>
      <c r="X58" s="34"/>
      <c r="Y58" s="34"/>
      <c r="Z58" s="33">
        <f t="shared" si="6"/>
        <v>1000</v>
      </c>
      <c r="AA58" s="34">
        <v>1000</v>
      </c>
      <c r="AB58" s="34">
        <v>0</v>
      </c>
      <c r="AC58" s="33">
        <f t="shared" si="7"/>
        <v>0</v>
      </c>
      <c r="AD58" s="34">
        <v>0</v>
      </c>
      <c r="AE58" s="34"/>
      <c r="AF58" s="34">
        <v>0</v>
      </c>
      <c r="AG58" s="33">
        <f t="shared" si="8"/>
        <v>122</v>
      </c>
      <c r="AH58" s="34">
        <v>122</v>
      </c>
      <c r="AI58" s="34">
        <v>0</v>
      </c>
      <c r="AJ58" s="33">
        <f t="shared" si="9"/>
        <v>0</v>
      </c>
      <c r="AK58" s="34">
        <v>0</v>
      </c>
      <c r="AL58" s="34">
        <v>0</v>
      </c>
      <c r="AM58" s="33">
        <f t="shared" si="10"/>
        <v>0</v>
      </c>
      <c r="AN58" s="34">
        <v>0</v>
      </c>
      <c r="AO58" s="34">
        <v>0</v>
      </c>
      <c r="AP58" s="33">
        <f t="shared" si="11"/>
        <v>447</v>
      </c>
      <c r="AQ58" s="34">
        <f>410+37</f>
        <v>447</v>
      </c>
      <c r="AR58" s="34"/>
      <c r="AS58" s="33">
        <f t="shared" si="12"/>
        <v>0</v>
      </c>
      <c r="AT58" s="34"/>
      <c r="AU58" s="34"/>
      <c r="AV58" s="33">
        <f t="shared" si="13"/>
        <v>0</v>
      </c>
      <c r="AW58" s="33">
        <f t="shared" si="14"/>
        <v>0</v>
      </c>
      <c r="AX58" s="33">
        <f t="shared" si="14"/>
        <v>0</v>
      </c>
      <c r="AY58" s="35"/>
      <c r="AZ58" s="35"/>
      <c r="BA58" s="35"/>
      <c r="BB58" s="35"/>
      <c r="BC58" s="35"/>
      <c r="BD58" s="35"/>
      <c r="BE58" s="34"/>
      <c r="BF58" s="34"/>
      <c r="BG58" s="33">
        <f t="shared" si="15"/>
        <v>39</v>
      </c>
      <c r="BH58" s="34">
        <v>39</v>
      </c>
      <c r="BI58" s="34">
        <v>0</v>
      </c>
      <c r="BJ58" s="33">
        <f t="shared" si="16"/>
        <v>0</v>
      </c>
      <c r="BK58" s="34">
        <v>0</v>
      </c>
      <c r="BL58" s="34">
        <v>0</v>
      </c>
      <c r="BM58" s="33">
        <f t="shared" si="17"/>
        <v>726</v>
      </c>
      <c r="BN58" s="34">
        <v>426</v>
      </c>
      <c r="BO58" s="34">
        <v>0</v>
      </c>
      <c r="BP58" s="34">
        <v>300</v>
      </c>
      <c r="BQ58" s="34">
        <v>0</v>
      </c>
      <c r="BR58" s="34">
        <v>0</v>
      </c>
      <c r="BS58" s="34">
        <v>0</v>
      </c>
      <c r="BT58" s="34">
        <v>0</v>
      </c>
      <c r="BU58" s="33">
        <f t="shared" si="18"/>
        <v>290</v>
      </c>
      <c r="BV58" s="34">
        <v>290</v>
      </c>
      <c r="BW58" s="34"/>
      <c r="BX58" s="33">
        <f t="shared" si="19"/>
        <v>0</v>
      </c>
      <c r="BY58" s="34"/>
      <c r="BZ58" s="34"/>
      <c r="CA58" s="33">
        <f t="shared" si="20"/>
        <v>0</v>
      </c>
      <c r="CB58" s="34"/>
      <c r="CC58" s="34"/>
      <c r="CD58" s="7">
        <f t="shared" si="21"/>
        <v>3703</v>
      </c>
      <c r="CE58" s="8">
        <f t="shared" si="22"/>
        <v>3703</v>
      </c>
      <c r="CF58" s="9">
        <f t="shared" si="23"/>
        <v>0</v>
      </c>
    </row>
    <row r="59" spans="1:84" ht="47.25" x14ac:dyDescent="0.2">
      <c r="A59" s="6" t="s">
        <v>118</v>
      </c>
      <c r="B59" s="33">
        <f t="shared" si="0"/>
        <v>0</v>
      </c>
      <c r="C59" s="37"/>
      <c r="D59" s="37"/>
      <c r="E59" s="37"/>
      <c r="F59" s="37"/>
      <c r="G59" s="33">
        <f t="shared" si="1"/>
        <v>0</v>
      </c>
      <c r="H59" s="37"/>
      <c r="I59" s="37"/>
      <c r="J59" s="37"/>
      <c r="K59" s="37"/>
      <c r="L59" s="33">
        <f t="shared" si="2"/>
        <v>0</v>
      </c>
      <c r="M59" s="37"/>
      <c r="N59" s="37"/>
      <c r="O59" s="37"/>
      <c r="P59" s="37"/>
      <c r="Q59" s="33">
        <f t="shared" si="3"/>
        <v>0</v>
      </c>
      <c r="R59" s="37"/>
      <c r="S59" s="37"/>
      <c r="T59" s="33">
        <f t="shared" si="4"/>
        <v>0</v>
      </c>
      <c r="U59" s="37"/>
      <c r="V59" s="37"/>
      <c r="W59" s="33">
        <f t="shared" si="5"/>
        <v>0</v>
      </c>
      <c r="X59" s="37"/>
      <c r="Y59" s="37"/>
      <c r="Z59" s="33">
        <f t="shared" si="6"/>
        <v>0</v>
      </c>
      <c r="AA59" s="37"/>
      <c r="AB59" s="37"/>
      <c r="AC59" s="33">
        <f t="shared" si="7"/>
        <v>0</v>
      </c>
      <c r="AD59" s="37"/>
      <c r="AE59" s="37"/>
      <c r="AF59" s="37"/>
      <c r="AG59" s="33">
        <f t="shared" si="8"/>
        <v>0</v>
      </c>
      <c r="AH59" s="37"/>
      <c r="AI59" s="37"/>
      <c r="AJ59" s="33">
        <f t="shared" si="9"/>
        <v>0</v>
      </c>
      <c r="AK59" s="37"/>
      <c r="AL59" s="37"/>
      <c r="AM59" s="33">
        <f t="shared" si="10"/>
        <v>0</v>
      </c>
      <c r="AN59" s="37"/>
      <c r="AO59" s="37"/>
      <c r="AP59" s="33">
        <f t="shared" si="11"/>
        <v>0</v>
      </c>
      <c r="AQ59" s="37"/>
      <c r="AR59" s="37"/>
      <c r="AS59" s="33">
        <f t="shared" si="12"/>
        <v>0</v>
      </c>
      <c r="AT59" s="37"/>
      <c r="AU59" s="37"/>
      <c r="AV59" s="33">
        <f t="shared" si="13"/>
        <v>0</v>
      </c>
      <c r="AW59" s="33">
        <f t="shared" si="14"/>
        <v>0</v>
      </c>
      <c r="AX59" s="33">
        <f t="shared" si="14"/>
        <v>0</v>
      </c>
      <c r="AY59" s="38"/>
      <c r="AZ59" s="38"/>
      <c r="BA59" s="38"/>
      <c r="BB59" s="38"/>
      <c r="BC59" s="38"/>
      <c r="BD59" s="38"/>
      <c r="BE59" s="37"/>
      <c r="BF59" s="37"/>
      <c r="BG59" s="33">
        <f t="shared" si="15"/>
        <v>0</v>
      </c>
      <c r="BH59" s="37"/>
      <c r="BI59" s="37"/>
      <c r="BJ59" s="33">
        <f t="shared" si="16"/>
        <v>0</v>
      </c>
      <c r="BK59" s="37"/>
      <c r="BL59" s="37"/>
      <c r="BM59" s="33">
        <f t="shared" si="17"/>
        <v>0</v>
      </c>
      <c r="BN59" s="37"/>
      <c r="BO59" s="37"/>
      <c r="BP59" s="37"/>
      <c r="BQ59" s="37"/>
      <c r="BR59" s="37"/>
      <c r="BS59" s="37"/>
      <c r="BT59" s="37"/>
      <c r="BU59" s="33">
        <f t="shared" si="18"/>
        <v>266</v>
      </c>
      <c r="BV59" s="37">
        <v>266</v>
      </c>
      <c r="BW59" s="37">
        <v>0</v>
      </c>
      <c r="BX59" s="33">
        <f t="shared" si="19"/>
        <v>4448</v>
      </c>
      <c r="BY59" s="37">
        <v>4402</v>
      </c>
      <c r="BZ59" s="34">
        <v>46</v>
      </c>
      <c r="CA59" s="33">
        <f t="shared" si="20"/>
        <v>0</v>
      </c>
      <c r="CB59" s="37"/>
      <c r="CC59" s="37"/>
      <c r="CD59" s="7">
        <f t="shared" si="21"/>
        <v>4714</v>
      </c>
      <c r="CE59" s="8">
        <f t="shared" si="22"/>
        <v>4668</v>
      </c>
      <c r="CF59" s="9">
        <f t="shared" si="23"/>
        <v>46</v>
      </c>
    </row>
    <row r="60" spans="1:84" ht="31.5" x14ac:dyDescent="0.2">
      <c r="A60" s="6" t="s">
        <v>119</v>
      </c>
      <c r="B60" s="33">
        <f t="shared" si="0"/>
        <v>85</v>
      </c>
      <c r="C60" s="34">
        <v>81</v>
      </c>
      <c r="D60" s="34">
        <v>4</v>
      </c>
      <c r="E60" s="34">
        <v>0</v>
      </c>
      <c r="F60" s="34">
        <v>0</v>
      </c>
      <c r="G60" s="33">
        <f t="shared" si="1"/>
        <v>60</v>
      </c>
      <c r="H60" s="34">
        <v>0</v>
      </c>
      <c r="I60" s="34">
        <v>0</v>
      </c>
      <c r="J60" s="34">
        <v>60</v>
      </c>
      <c r="K60" s="34">
        <v>0</v>
      </c>
      <c r="L60" s="33">
        <f t="shared" si="2"/>
        <v>354</v>
      </c>
      <c r="M60" s="34">
        <v>0</v>
      </c>
      <c r="N60" s="34">
        <v>0</v>
      </c>
      <c r="O60" s="34">
        <v>267</v>
      </c>
      <c r="P60" s="34">
        <v>87</v>
      </c>
      <c r="Q60" s="33">
        <f t="shared" si="3"/>
        <v>0</v>
      </c>
      <c r="R60" s="34"/>
      <c r="S60" s="34"/>
      <c r="T60" s="33">
        <f t="shared" si="4"/>
        <v>0</v>
      </c>
      <c r="U60" s="34"/>
      <c r="V60" s="34"/>
      <c r="W60" s="33">
        <f t="shared" si="5"/>
        <v>0</v>
      </c>
      <c r="X60" s="34"/>
      <c r="Y60" s="34"/>
      <c r="Z60" s="33">
        <f t="shared" si="6"/>
        <v>0</v>
      </c>
      <c r="AA60" s="34"/>
      <c r="AB60" s="34"/>
      <c r="AC60" s="33">
        <f t="shared" si="7"/>
        <v>0</v>
      </c>
      <c r="AD60" s="34"/>
      <c r="AE60" s="34"/>
      <c r="AF60" s="34"/>
      <c r="AG60" s="33">
        <f t="shared" si="8"/>
        <v>0</v>
      </c>
      <c r="AH60" s="34"/>
      <c r="AI60" s="34"/>
      <c r="AJ60" s="33">
        <f t="shared" si="9"/>
        <v>0</v>
      </c>
      <c r="AK60" s="34"/>
      <c r="AL60" s="34"/>
      <c r="AM60" s="33">
        <f t="shared" si="10"/>
        <v>0</v>
      </c>
      <c r="AN60" s="34"/>
      <c r="AO60" s="34"/>
      <c r="AP60" s="33">
        <f t="shared" si="11"/>
        <v>0</v>
      </c>
      <c r="AQ60" s="34"/>
      <c r="AR60" s="34"/>
      <c r="AS60" s="33">
        <f t="shared" si="12"/>
        <v>0</v>
      </c>
      <c r="AT60" s="34"/>
      <c r="AU60" s="34"/>
      <c r="AV60" s="33">
        <f t="shared" si="13"/>
        <v>0</v>
      </c>
      <c r="AW60" s="33">
        <f t="shared" si="14"/>
        <v>0</v>
      </c>
      <c r="AX60" s="33">
        <f t="shared" si="14"/>
        <v>0</v>
      </c>
      <c r="AY60" s="35"/>
      <c r="AZ60" s="35"/>
      <c r="BA60" s="35"/>
      <c r="BB60" s="35"/>
      <c r="BC60" s="35"/>
      <c r="BD60" s="35"/>
      <c r="BE60" s="34"/>
      <c r="BF60" s="34"/>
      <c r="BG60" s="33">
        <f t="shared" si="15"/>
        <v>469</v>
      </c>
      <c r="BH60" s="34">
        <v>463</v>
      </c>
      <c r="BI60" s="34">
        <v>6</v>
      </c>
      <c r="BJ60" s="33">
        <f t="shared" si="16"/>
        <v>0</v>
      </c>
      <c r="BK60" s="34">
        <v>0</v>
      </c>
      <c r="BL60" s="34">
        <v>0</v>
      </c>
      <c r="BM60" s="33">
        <f t="shared" si="17"/>
        <v>1260</v>
      </c>
      <c r="BN60" s="34">
        <v>420</v>
      </c>
      <c r="BO60" s="34">
        <v>0</v>
      </c>
      <c r="BP60" s="34">
        <v>840</v>
      </c>
      <c r="BQ60" s="34">
        <v>0</v>
      </c>
      <c r="BR60" s="34"/>
      <c r="BS60" s="34"/>
      <c r="BT60" s="34"/>
      <c r="BU60" s="33">
        <f t="shared" si="18"/>
        <v>0</v>
      </c>
      <c r="BV60" s="34"/>
      <c r="BW60" s="34"/>
      <c r="BX60" s="33">
        <f t="shared" si="19"/>
        <v>0</v>
      </c>
      <c r="BY60" s="34"/>
      <c r="BZ60" s="34"/>
      <c r="CA60" s="33">
        <f t="shared" si="20"/>
        <v>0</v>
      </c>
      <c r="CB60" s="34"/>
      <c r="CC60" s="34"/>
      <c r="CD60" s="7">
        <f t="shared" si="21"/>
        <v>2228</v>
      </c>
      <c r="CE60" s="8">
        <f t="shared" si="22"/>
        <v>2158</v>
      </c>
      <c r="CF60" s="9">
        <f t="shared" si="23"/>
        <v>70</v>
      </c>
    </row>
    <row r="61" spans="1:84" ht="32.25" thickBot="1" x14ac:dyDescent="0.25">
      <c r="A61" s="6" t="s">
        <v>120</v>
      </c>
      <c r="B61" s="33">
        <f t="shared" si="0"/>
        <v>0</v>
      </c>
      <c r="C61" s="34"/>
      <c r="D61" s="34"/>
      <c r="E61" s="34"/>
      <c r="F61" s="34"/>
      <c r="G61" s="33">
        <f t="shared" si="1"/>
        <v>0</v>
      </c>
      <c r="H61" s="34"/>
      <c r="I61" s="34"/>
      <c r="J61" s="34"/>
      <c r="K61" s="34"/>
      <c r="L61" s="33">
        <f t="shared" si="2"/>
        <v>672</v>
      </c>
      <c r="M61" s="34">
        <v>0</v>
      </c>
      <c r="N61" s="34">
        <v>0</v>
      </c>
      <c r="O61" s="34">
        <v>0</v>
      </c>
      <c r="P61" s="34">
        <v>672</v>
      </c>
      <c r="Q61" s="33">
        <f t="shared" si="3"/>
        <v>0</v>
      </c>
      <c r="R61" s="34">
        <v>0</v>
      </c>
      <c r="S61" s="34">
        <v>0</v>
      </c>
      <c r="T61" s="33">
        <f t="shared" si="4"/>
        <v>65</v>
      </c>
      <c r="U61" s="34">
        <v>65</v>
      </c>
      <c r="V61" s="34">
        <v>0</v>
      </c>
      <c r="W61" s="33">
        <f t="shared" si="5"/>
        <v>0</v>
      </c>
      <c r="X61" s="34">
        <v>0</v>
      </c>
      <c r="Y61" s="34">
        <v>0</v>
      </c>
      <c r="Z61" s="33">
        <f t="shared" si="6"/>
        <v>378</v>
      </c>
      <c r="AA61" s="39">
        <v>378</v>
      </c>
      <c r="AB61" s="34">
        <v>0</v>
      </c>
      <c r="AC61" s="33">
        <f t="shared" si="7"/>
        <v>0</v>
      </c>
      <c r="AD61" s="34">
        <v>0</v>
      </c>
      <c r="AE61" s="34"/>
      <c r="AF61" s="34">
        <v>0</v>
      </c>
      <c r="AG61" s="33">
        <f t="shared" si="8"/>
        <v>120</v>
      </c>
      <c r="AH61" s="34">
        <v>120</v>
      </c>
      <c r="AI61" s="34">
        <v>0</v>
      </c>
      <c r="AJ61" s="33">
        <f t="shared" si="9"/>
        <v>0</v>
      </c>
      <c r="AK61" s="34">
        <v>0</v>
      </c>
      <c r="AL61" s="34">
        <v>0</v>
      </c>
      <c r="AM61" s="33">
        <f t="shared" si="10"/>
        <v>0</v>
      </c>
      <c r="AN61" s="34">
        <v>0</v>
      </c>
      <c r="AO61" s="34">
        <v>0</v>
      </c>
      <c r="AP61" s="33">
        <f t="shared" si="11"/>
        <v>170</v>
      </c>
      <c r="AQ61" s="34">
        <v>170</v>
      </c>
      <c r="AR61" s="34">
        <v>0</v>
      </c>
      <c r="AS61" s="33">
        <f t="shared" si="12"/>
        <v>0</v>
      </c>
      <c r="AT61" s="34">
        <v>0</v>
      </c>
      <c r="AU61" s="34">
        <v>0</v>
      </c>
      <c r="AV61" s="33">
        <f t="shared" si="13"/>
        <v>0</v>
      </c>
      <c r="AW61" s="33">
        <f t="shared" si="14"/>
        <v>0</v>
      </c>
      <c r="AX61" s="33">
        <f t="shared" si="14"/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4">
        <v>0</v>
      </c>
      <c r="BF61" s="34">
        <v>0</v>
      </c>
      <c r="BG61" s="33">
        <f t="shared" si="15"/>
        <v>0</v>
      </c>
      <c r="BH61" s="34">
        <v>0</v>
      </c>
      <c r="BI61" s="34">
        <v>0</v>
      </c>
      <c r="BJ61" s="33">
        <f t="shared" si="16"/>
        <v>0</v>
      </c>
      <c r="BK61" s="34"/>
      <c r="BL61" s="34">
        <v>0</v>
      </c>
      <c r="BM61" s="33">
        <f t="shared" si="17"/>
        <v>528</v>
      </c>
      <c r="BN61" s="34">
        <v>343</v>
      </c>
      <c r="BO61" s="34">
        <v>0</v>
      </c>
      <c r="BP61" s="34">
        <v>185</v>
      </c>
      <c r="BQ61" s="34">
        <v>0</v>
      </c>
      <c r="BR61" s="34">
        <v>0</v>
      </c>
      <c r="BS61" s="34">
        <v>0</v>
      </c>
      <c r="BT61" s="34">
        <v>0</v>
      </c>
      <c r="BU61" s="33">
        <f t="shared" si="18"/>
        <v>0</v>
      </c>
      <c r="BV61" s="34">
        <v>0</v>
      </c>
      <c r="BW61" s="34">
        <v>0</v>
      </c>
      <c r="BX61" s="33">
        <f t="shared" si="19"/>
        <v>0</v>
      </c>
      <c r="BY61" s="34">
        <v>0</v>
      </c>
      <c r="BZ61" s="34">
        <v>0</v>
      </c>
      <c r="CA61" s="33">
        <f t="shared" si="20"/>
        <v>0</v>
      </c>
      <c r="CB61" s="34">
        <v>0</v>
      </c>
      <c r="CC61" s="34">
        <v>0</v>
      </c>
      <c r="CD61" s="7">
        <f t="shared" si="21"/>
        <v>1933</v>
      </c>
      <c r="CE61" s="8">
        <f t="shared" si="22"/>
        <v>1933</v>
      </c>
      <c r="CF61" s="9">
        <f t="shared" si="23"/>
        <v>0</v>
      </c>
    </row>
    <row r="62" spans="1:84" ht="48" thickTop="1" x14ac:dyDescent="0.2">
      <c r="A62" s="6" t="s">
        <v>121</v>
      </c>
      <c r="B62" s="33">
        <f t="shared" si="0"/>
        <v>0</v>
      </c>
      <c r="C62" s="34"/>
      <c r="D62" s="34"/>
      <c r="E62" s="34"/>
      <c r="F62" s="34"/>
      <c r="G62" s="33">
        <f t="shared" si="1"/>
        <v>0</v>
      </c>
      <c r="H62" s="34"/>
      <c r="I62" s="34"/>
      <c r="J62" s="34"/>
      <c r="K62" s="34"/>
      <c r="L62" s="33">
        <f t="shared" si="2"/>
        <v>260</v>
      </c>
      <c r="M62" s="34">
        <v>0</v>
      </c>
      <c r="N62" s="34">
        <v>0</v>
      </c>
      <c r="O62" s="34">
        <v>0</v>
      </c>
      <c r="P62" s="34">
        <v>260</v>
      </c>
      <c r="Q62" s="33">
        <f t="shared" si="3"/>
        <v>0</v>
      </c>
      <c r="R62" s="34">
        <v>0</v>
      </c>
      <c r="S62" s="34">
        <v>0</v>
      </c>
      <c r="T62" s="33">
        <f t="shared" si="4"/>
        <v>150</v>
      </c>
      <c r="U62" s="34">
        <v>150</v>
      </c>
      <c r="V62" s="34">
        <v>0</v>
      </c>
      <c r="W62" s="33">
        <f t="shared" si="5"/>
        <v>0</v>
      </c>
      <c r="X62" s="34"/>
      <c r="Y62" s="34"/>
      <c r="Z62" s="33">
        <f t="shared" si="6"/>
        <v>532</v>
      </c>
      <c r="AA62" s="34">
        <f>400+132</f>
        <v>532</v>
      </c>
      <c r="AB62" s="34">
        <v>0</v>
      </c>
      <c r="AC62" s="33">
        <f t="shared" si="7"/>
        <v>0</v>
      </c>
      <c r="AD62" s="34">
        <v>0</v>
      </c>
      <c r="AE62" s="34"/>
      <c r="AF62" s="34">
        <v>0</v>
      </c>
      <c r="AG62" s="33">
        <f t="shared" si="8"/>
        <v>350</v>
      </c>
      <c r="AH62" s="34">
        <f>260+90</f>
        <v>350</v>
      </c>
      <c r="AI62" s="34">
        <v>0</v>
      </c>
      <c r="AJ62" s="33">
        <f t="shared" si="9"/>
        <v>0</v>
      </c>
      <c r="AK62" s="34">
        <v>0</v>
      </c>
      <c r="AL62" s="34">
        <v>0</v>
      </c>
      <c r="AM62" s="33">
        <f t="shared" si="10"/>
        <v>0</v>
      </c>
      <c r="AN62" s="34">
        <v>0</v>
      </c>
      <c r="AO62" s="34">
        <v>0</v>
      </c>
      <c r="AP62" s="33">
        <f t="shared" si="11"/>
        <v>179</v>
      </c>
      <c r="AQ62" s="34">
        <v>179</v>
      </c>
      <c r="AR62" s="34"/>
      <c r="AS62" s="33">
        <f t="shared" si="12"/>
        <v>0</v>
      </c>
      <c r="AT62" s="34"/>
      <c r="AU62" s="34"/>
      <c r="AV62" s="33">
        <f t="shared" si="13"/>
        <v>0</v>
      </c>
      <c r="AW62" s="33">
        <f t="shared" si="14"/>
        <v>0</v>
      </c>
      <c r="AX62" s="33">
        <f t="shared" si="14"/>
        <v>0</v>
      </c>
      <c r="AY62" s="35"/>
      <c r="AZ62" s="35"/>
      <c r="BA62" s="35"/>
      <c r="BB62" s="35"/>
      <c r="BC62" s="35"/>
      <c r="BD62" s="35"/>
      <c r="BE62" s="34"/>
      <c r="BF62" s="34"/>
      <c r="BG62" s="33">
        <f t="shared" si="15"/>
        <v>31</v>
      </c>
      <c r="BH62" s="34">
        <v>31</v>
      </c>
      <c r="BI62" s="34"/>
      <c r="BJ62" s="33">
        <f t="shared" si="16"/>
        <v>0</v>
      </c>
      <c r="BK62" s="34"/>
      <c r="BL62" s="34"/>
      <c r="BM62" s="33">
        <f t="shared" si="17"/>
        <v>519</v>
      </c>
      <c r="BN62" s="34">
        <f>540-121</f>
        <v>419</v>
      </c>
      <c r="BO62" s="34">
        <v>0</v>
      </c>
      <c r="BP62" s="34">
        <f>232-132</f>
        <v>100</v>
      </c>
      <c r="BQ62" s="34">
        <v>0</v>
      </c>
      <c r="BR62" s="34">
        <v>0</v>
      </c>
      <c r="BS62" s="34">
        <v>0</v>
      </c>
      <c r="BT62" s="34">
        <v>0</v>
      </c>
      <c r="BU62" s="33">
        <f t="shared" si="18"/>
        <v>262</v>
      </c>
      <c r="BV62" s="34">
        <v>262</v>
      </c>
      <c r="BW62" s="34"/>
      <c r="BX62" s="33">
        <f t="shared" si="19"/>
        <v>0</v>
      </c>
      <c r="BY62" s="34"/>
      <c r="BZ62" s="34"/>
      <c r="CA62" s="33">
        <f t="shared" si="20"/>
        <v>0</v>
      </c>
      <c r="CB62" s="34"/>
      <c r="CC62" s="34"/>
      <c r="CD62" s="7">
        <f t="shared" si="21"/>
        <v>2283</v>
      </c>
      <c r="CE62" s="8">
        <f t="shared" si="22"/>
        <v>2283</v>
      </c>
      <c r="CF62" s="9">
        <f t="shared" si="23"/>
        <v>0</v>
      </c>
    </row>
    <row r="63" spans="1:84" ht="31.5" x14ac:dyDescent="0.2">
      <c r="A63" s="11" t="s">
        <v>122</v>
      </c>
      <c r="B63" s="33">
        <f t="shared" si="0"/>
        <v>0</v>
      </c>
      <c r="C63" s="34"/>
      <c r="D63" s="34"/>
      <c r="E63" s="34"/>
      <c r="F63" s="34"/>
      <c r="G63" s="33">
        <f t="shared" si="1"/>
        <v>0</v>
      </c>
      <c r="H63" s="34"/>
      <c r="I63" s="34"/>
      <c r="J63" s="34"/>
      <c r="K63" s="34"/>
      <c r="L63" s="33">
        <f t="shared" si="2"/>
        <v>0</v>
      </c>
      <c r="M63" s="34"/>
      <c r="N63" s="34"/>
      <c r="O63" s="34"/>
      <c r="P63" s="34"/>
      <c r="Q63" s="33">
        <f t="shared" si="3"/>
        <v>0</v>
      </c>
      <c r="R63" s="34"/>
      <c r="S63" s="34"/>
      <c r="T63" s="33">
        <f t="shared" si="4"/>
        <v>0</v>
      </c>
      <c r="U63" s="34"/>
      <c r="V63" s="34"/>
      <c r="W63" s="33">
        <f t="shared" si="5"/>
        <v>0</v>
      </c>
      <c r="X63" s="34"/>
      <c r="Y63" s="34"/>
      <c r="Z63" s="33">
        <f t="shared" si="6"/>
        <v>283</v>
      </c>
      <c r="AA63" s="34"/>
      <c r="AB63" s="34">
        <v>283</v>
      </c>
      <c r="AC63" s="33">
        <f t="shared" si="7"/>
        <v>0</v>
      </c>
      <c r="AD63" s="34"/>
      <c r="AE63" s="34"/>
      <c r="AF63" s="34"/>
      <c r="AG63" s="33">
        <f t="shared" si="8"/>
        <v>0</v>
      </c>
      <c r="AH63" s="34"/>
      <c r="AI63" s="34"/>
      <c r="AJ63" s="33">
        <f t="shared" si="9"/>
        <v>0</v>
      </c>
      <c r="AK63" s="34"/>
      <c r="AL63" s="34"/>
      <c r="AM63" s="33">
        <f t="shared" si="10"/>
        <v>0</v>
      </c>
      <c r="AN63" s="34"/>
      <c r="AO63" s="34"/>
      <c r="AP63" s="33">
        <f t="shared" si="11"/>
        <v>0</v>
      </c>
      <c r="AQ63" s="34"/>
      <c r="AR63" s="34"/>
      <c r="AS63" s="33">
        <f t="shared" si="12"/>
        <v>0</v>
      </c>
      <c r="AT63" s="34"/>
      <c r="AU63" s="34"/>
      <c r="AV63" s="33">
        <f t="shared" si="13"/>
        <v>0</v>
      </c>
      <c r="AW63" s="33">
        <f t="shared" si="14"/>
        <v>0</v>
      </c>
      <c r="AX63" s="33">
        <f t="shared" si="14"/>
        <v>0</v>
      </c>
      <c r="AY63" s="35"/>
      <c r="AZ63" s="35"/>
      <c r="BA63" s="35"/>
      <c r="BB63" s="35"/>
      <c r="BC63" s="35"/>
      <c r="BD63" s="35"/>
      <c r="BE63" s="34"/>
      <c r="BF63" s="34"/>
      <c r="BG63" s="33">
        <f t="shared" si="15"/>
        <v>0</v>
      </c>
      <c r="BH63" s="34"/>
      <c r="BI63" s="34"/>
      <c r="BJ63" s="33">
        <f t="shared" si="16"/>
        <v>0</v>
      </c>
      <c r="BK63" s="34"/>
      <c r="BL63" s="34"/>
      <c r="BM63" s="33">
        <f t="shared" si="17"/>
        <v>0</v>
      </c>
      <c r="BN63" s="34"/>
      <c r="BO63" s="34"/>
      <c r="BP63" s="34"/>
      <c r="BQ63" s="34"/>
      <c r="BR63" s="34"/>
      <c r="BS63" s="34"/>
      <c r="BT63" s="34"/>
      <c r="BU63" s="33">
        <f t="shared" si="18"/>
        <v>0</v>
      </c>
      <c r="BV63" s="34"/>
      <c r="BW63" s="34"/>
      <c r="BX63" s="33">
        <f t="shared" si="19"/>
        <v>0</v>
      </c>
      <c r="BY63" s="34"/>
      <c r="BZ63" s="34"/>
      <c r="CA63" s="33">
        <f t="shared" si="20"/>
        <v>0</v>
      </c>
      <c r="CB63" s="34"/>
      <c r="CC63" s="34"/>
      <c r="CD63" s="7">
        <f t="shared" si="21"/>
        <v>283</v>
      </c>
      <c r="CE63" s="8">
        <f t="shared" si="22"/>
        <v>0</v>
      </c>
      <c r="CF63" s="9">
        <f t="shared" si="23"/>
        <v>283</v>
      </c>
    </row>
    <row r="64" spans="1:84" ht="47.25" x14ac:dyDescent="0.2">
      <c r="A64" s="11" t="s">
        <v>123</v>
      </c>
      <c r="B64" s="33">
        <f t="shared" si="0"/>
        <v>0</v>
      </c>
      <c r="C64" s="34"/>
      <c r="D64" s="34"/>
      <c r="E64" s="34"/>
      <c r="F64" s="34"/>
      <c r="G64" s="33">
        <f t="shared" si="1"/>
        <v>218</v>
      </c>
      <c r="H64" s="34">
        <v>0</v>
      </c>
      <c r="I64" s="34">
        <v>0</v>
      </c>
      <c r="J64" s="34">
        <v>0</v>
      </c>
      <c r="K64" s="34">
        <v>218</v>
      </c>
      <c r="L64" s="33">
        <f t="shared" si="2"/>
        <v>0</v>
      </c>
      <c r="M64" s="34"/>
      <c r="N64" s="34"/>
      <c r="O64" s="34"/>
      <c r="P64" s="34"/>
      <c r="Q64" s="33">
        <f t="shared" si="3"/>
        <v>0</v>
      </c>
      <c r="R64" s="34"/>
      <c r="S64" s="34"/>
      <c r="T64" s="33">
        <f t="shared" si="4"/>
        <v>0</v>
      </c>
      <c r="U64" s="34"/>
      <c r="V64" s="34"/>
      <c r="W64" s="33">
        <f t="shared" si="5"/>
        <v>0</v>
      </c>
      <c r="X64" s="34"/>
      <c r="Y64" s="34"/>
      <c r="Z64" s="33">
        <f t="shared" si="6"/>
        <v>157</v>
      </c>
      <c r="AA64" s="34">
        <v>0</v>
      </c>
      <c r="AB64" s="34">
        <v>157</v>
      </c>
      <c r="AC64" s="33">
        <f t="shared" si="7"/>
        <v>0</v>
      </c>
      <c r="AD64" s="34">
        <v>0</v>
      </c>
      <c r="AE64" s="34"/>
      <c r="AF64" s="34">
        <v>0</v>
      </c>
      <c r="AG64" s="33">
        <f t="shared" si="8"/>
        <v>113</v>
      </c>
      <c r="AH64" s="34">
        <v>0</v>
      </c>
      <c r="AI64" s="34">
        <v>113</v>
      </c>
      <c r="AJ64" s="33">
        <f t="shared" si="9"/>
        <v>0</v>
      </c>
      <c r="AK64" s="34"/>
      <c r="AL64" s="34"/>
      <c r="AM64" s="33">
        <f t="shared" si="10"/>
        <v>0</v>
      </c>
      <c r="AN64" s="34"/>
      <c r="AO64" s="34"/>
      <c r="AP64" s="33">
        <f t="shared" si="11"/>
        <v>0</v>
      </c>
      <c r="AQ64" s="34"/>
      <c r="AR64" s="34"/>
      <c r="AS64" s="33">
        <f t="shared" si="12"/>
        <v>0</v>
      </c>
      <c r="AT64" s="34"/>
      <c r="AU64" s="34"/>
      <c r="AV64" s="33">
        <f t="shared" si="13"/>
        <v>0</v>
      </c>
      <c r="AW64" s="33">
        <f t="shared" si="14"/>
        <v>0</v>
      </c>
      <c r="AX64" s="33">
        <f t="shared" si="14"/>
        <v>0</v>
      </c>
      <c r="AY64" s="35"/>
      <c r="AZ64" s="35"/>
      <c r="BA64" s="35"/>
      <c r="BB64" s="35"/>
      <c r="BC64" s="35"/>
      <c r="BD64" s="35"/>
      <c r="BE64" s="34"/>
      <c r="BF64" s="34"/>
      <c r="BG64" s="33">
        <f t="shared" si="15"/>
        <v>0</v>
      </c>
      <c r="BH64" s="34"/>
      <c r="BI64" s="34"/>
      <c r="BJ64" s="33">
        <f t="shared" si="16"/>
        <v>0</v>
      </c>
      <c r="BK64" s="34"/>
      <c r="BL64" s="34"/>
      <c r="BM64" s="33">
        <f t="shared" si="17"/>
        <v>0</v>
      </c>
      <c r="BN64" s="34"/>
      <c r="BO64" s="34"/>
      <c r="BP64" s="34"/>
      <c r="BQ64" s="34"/>
      <c r="BR64" s="34"/>
      <c r="BS64" s="34"/>
      <c r="BT64" s="34"/>
      <c r="BU64" s="33">
        <f t="shared" si="18"/>
        <v>0</v>
      </c>
      <c r="BV64" s="34"/>
      <c r="BW64" s="34"/>
      <c r="BX64" s="33">
        <f t="shared" si="19"/>
        <v>0</v>
      </c>
      <c r="BY64" s="34"/>
      <c r="BZ64" s="34"/>
      <c r="CA64" s="33">
        <f t="shared" si="20"/>
        <v>0</v>
      </c>
      <c r="CB64" s="34"/>
      <c r="CC64" s="34"/>
      <c r="CD64" s="7">
        <f t="shared" si="21"/>
        <v>488</v>
      </c>
      <c r="CE64" s="8">
        <f t="shared" si="22"/>
        <v>0</v>
      </c>
      <c r="CF64" s="9">
        <f t="shared" si="23"/>
        <v>488</v>
      </c>
    </row>
    <row r="65" spans="1:84" ht="31.5" x14ac:dyDescent="0.2">
      <c r="A65" s="6" t="s">
        <v>124</v>
      </c>
      <c r="B65" s="33">
        <f t="shared" si="0"/>
        <v>0</v>
      </c>
      <c r="C65" s="34"/>
      <c r="D65" s="34"/>
      <c r="E65" s="34"/>
      <c r="F65" s="34"/>
      <c r="G65" s="33">
        <f t="shared" si="1"/>
        <v>30</v>
      </c>
      <c r="H65" s="34">
        <v>0</v>
      </c>
      <c r="I65" s="34">
        <v>0</v>
      </c>
      <c r="J65" s="34">
        <v>0</v>
      </c>
      <c r="K65" s="34">
        <v>30</v>
      </c>
      <c r="L65" s="33">
        <f t="shared" si="2"/>
        <v>1464</v>
      </c>
      <c r="M65" s="34">
        <v>0</v>
      </c>
      <c r="N65" s="34">
        <v>0</v>
      </c>
      <c r="O65" s="34">
        <v>0</v>
      </c>
      <c r="P65" s="34">
        <v>1464</v>
      </c>
      <c r="Q65" s="33">
        <f t="shared" si="3"/>
        <v>0</v>
      </c>
      <c r="R65" s="34">
        <v>0</v>
      </c>
      <c r="S65" s="34">
        <v>0</v>
      </c>
      <c r="T65" s="33">
        <f t="shared" si="4"/>
        <v>0</v>
      </c>
      <c r="U65" s="34">
        <v>0</v>
      </c>
      <c r="V65" s="34">
        <v>0</v>
      </c>
      <c r="W65" s="33">
        <f t="shared" si="5"/>
        <v>0</v>
      </c>
      <c r="X65" s="34">
        <v>0</v>
      </c>
      <c r="Y65" s="34">
        <v>0</v>
      </c>
      <c r="Z65" s="33">
        <f t="shared" si="6"/>
        <v>1270</v>
      </c>
      <c r="AA65" s="34">
        <v>850</v>
      </c>
      <c r="AB65" s="34">
        <v>420</v>
      </c>
      <c r="AC65" s="33">
        <f t="shared" si="7"/>
        <v>0</v>
      </c>
      <c r="AD65" s="34">
        <v>0</v>
      </c>
      <c r="AE65" s="34"/>
      <c r="AF65" s="34">
        <v>0</v>
      </c>
      <c r="AG65" s="33">
        <f t="shared" si="8"/>
        <v>0</v>
      </c>
      <c r="AH65" s="34">
        <v>0</v>
      </c>
      <c r="AI65" s="34">
        <v>0</v>
      </c>
      <c r="AJ65" s="33">
        <f t="shared" si="9"/>
        <v>0</v>
      </c>
      <c r="AK65" s="34">
        <v>0</v>
      </c>
      <c r="AL65" s="34">
        <v>0</v>
      </c>
      <c r="AM65" s="33">
        <f t="shared" si="10"/>
        <v>0</v>
      </c>
      <c r="AN65" s="34">
        <v>0</v>
      </c>
      <c r="AO65" s="34">
        <v>0</v>
      </c>
      <c r="AP65" s="33">
        <f t="shared" si="11"/>
        <v>277</v>
      </c>
      <c r="AQ65" s="34">
        <v>277</v>
      </c>
      <c r="AR65" s="34"/>
      <c r="AS65" s="33">
        <f t="shared" si="12"/>
        <v>0</v>
      </c>
      <c r="AT65" s="34"/>
      <c r="AU65" s="34"/>
      <c r="AV65" s="33">
        <f t="shared" si="13"/>
        <v>0</v>
      </c>
      <c r="AW65" s="33">
        <f t="shared" si="14"/>
        <v>0</v>
      </c>
      <c r="AX65" s="33">
        <f t="shared" si="14"/>
        <v>0</v>
      </c>
      <c r="AY65" s="35"/>
      <c r="AZ65" s="35"/>
      <c r="BA65" s="35"/>
      <c r="BB65" s="35"/>
      <c r="BC65" s="35"/>
      <c r="BD65" s="35"/>
      <c r="BE65" s="34"/>
      <c r="BF65" s="34"/>
      <c r="BG65" s="33">
        <f t="shared" si="15"/>
        <v>0</v>
      </c>
      <c r="BH65" s="34"/>
      <c r="BI65" s="34"/>
      <c r="BJ65" s="33">
        <f t="shared" si="16"/>
        <v>0</v>
      </c>
      <c r="BK65" s="34"/>
      <c r="BL65" s="34"/>
      <c r="BM65" s="33">
        <f t="shared" si="17"/>
        <v>522</v>
      </c>
      <c r="BN65" s="34">
        <v>62</v>
      </c>
      <c r="BO65" s="34">
        <v>0</v>
      </c>
      <c r="BP65" s="34">
        <v>460</v>
      </c>
      <c r="BQ65" s="34"/>
      <c r="BR65" s="34"/>
      <c r="BS65" s="34"/>
      <c r="BT65" s="34"/>
      <c r="BU65" s="33">
        <f t="shared" si="18"/>
        <v>0</v>
      </c>
      <c r="BV65" s="34"/>
      <c r="BW65" s="34"/>
      <c r="BX65" s="33">
        <f t="shared" si="19"/>
        <v>0</v>
      </c>
      <c r="BY65" s="34"/>
      <c r="BZ65" s="34"/>
      <c r="CA65" s="33">
        <f t="shared" si="20"/>
        <v>0</v>
      </c>
      <c r="CB65" s="34"/>
      <c r="CC65" s="34"/>
      <c r="CD65" s="7">
        <f t="shared" si="21"/>
        <v>3563</v>
      </c>
      <c r="CE65" s="8">
        <f t="shared" si="22"/>
        <v>3113</v>
      </c>
      <c r="CF65" s="9">
        <f t="shared" si="23"/>
        <v>450</v>
      </c>
    </row>
    <row r="66" spans="1:84" ht="31.5" x14ac:dyDescent="0.2">
      <c r="A66" s="6" t="s">
        <v>125</v>
      </c>
      <c r="B66" s="33">
        <f t="shared" si="0"/>
        <v>0</v>
      </c>
      <c r="C66" s="34">
        <v>0</v>
      </c>
      <c r="D66" s="34">
        <v>0</v>
      </c>
      <c r="E66" s="34">
        <v>0</v>
      </c>
      <c r="F66" s="34">
        <v>0</v>
      </c>
      <c r="G66" s="33">
        <f t="shared" si="1"/>
        <v>0</v>
      </c>
      <c r="H66" s="34">
        <v>0</v>
      </c>
      <c r="I66" s="34">
        <v>0</v>
      </c>
      <c r="J66" s="34">
        <v>0</v>
      </c>
      <c r="K66" s="34">
        <v>0</v>
      </c>
      <c r="L66" s="33">
        <f t="shared" si="2"/>
        <v>1244</v>
      </c>
      <c r="M66" s="34">
        <v>0</v>
      </c>
      <c r="N66" s="34">
        <v>0</v>
      </c>
      <c r="O66" s="34">
        <v>0</v>
      </c>
      <c r="P66" s="34">
        <f>1286-42</f>
        <v>1244</v>
      </c>
      <c r="Q66" s="33">
        <f t="shared" si="3"/>
        <v>0</v>
      </c>
      <c r="R66" s="34">
        <v>0</v>
      </c>
      <c r="S66" s="34">
        <v>0</v>
      </c>
      <c r="T66" s="33">
        <f t="shared" si="4"/>
        <v>320</v>
      </c>
      <c r="U66" s="34">
        <v>320</v>
      </c>
      <c r="V66" s="34">
        <v>0</v>
      </c>
      <c r="W66" s="33">
        <f t="shared" si="5"/>
        <v>0</v>
      </c>
      <c r="X66" s="34">
        <v>0</v>
      </c>
      <c r="Y66" s="34">
        <v>0</v>
      </c>
      <c r="Z66" s="33">
        <f t="shared" si="6"/>
        <v>870</v>
      </c>
      <c r="AA66" s="34">
        <v>870</v>
      </c>
      <c r="AB66" s="34">
        <v>0</v>
      </c>
      <c r="AC66" s="33">
        <f t="shared" si="7"/>
        <v>0</v>
      </c>
      <c r="AD66" s="34">
        <v>0</v>
      </c>
      <c r="AE66" s="34"/>
      <c r="AF66" s="34">
        <v>0</v>
      </c>
      <c r="AG66" s="33">
        <f t="shared" si="8"/>
        <v>30</v>
      </c>
      <c r="AH66" s="34">
        <v>30</v>
      </c>
      <c r="AI66" s="34">
        <v>0</v>
      </c>
      <c r="AJ66" s="33">
        <f t="shared" si="9"/>
        <v>0</v>
      </c>
      <c r="AK66" s="34">
        <v>0</v>
      </c>
      <c r="AL66" s="34">
        <v>0</v>
      </c>
      <c r="AM66" s="33">
        <f t="shared" si="10"/>
        <v>0</v>
      </c>
      <c r="AN66" s="34">
        <v>0</v>
      </c>
      <c r="AO66" s="34">
        <v>0</v>
      </c>
      <c r="AP66" s="33">
        <f t="shared" si="11"/>
        <v>370</v>
      </c>
      <c r="AQ66" s="34">
        <v>370</v>
      </c>
      <c r="AR66" s="34">
        <v>0</v>
      </c>
      <c r="AS66" s="33">
        <f t="shared" si="12"/>
        <v>0</v>
      </c>
      <c r="AT66" s="34">
        <v>0</v>
      </c>
      <c r="AU66" s="34">
        <v>0</v>
      </c>
      <c r="AV66" s="33">
        <f t="shared" si="13"/>
        <v>500</v>
      </c>
      <c r="AW66" s="33">
        <f t="shared" si="14"/>
        <v>500</v>
      </c>
      <c r="AX66" s="33">
        <f t="shared" si="14"/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4">
        <v>500</v>
      </c>
      <c r="BF66" s="34">
        <v>0</v>
      </c>
      <c r="BG66" s="33">
        <f t="shared" si="15"/>
        <v>12</v>
      </c>
      <c r="BH66" s="34">
        <v>12</v>
      </c>
      <c r="BI66" s="34">
        <v>0</v>
      </c>
      <c r="BJ66" s="33">
        <f t="shared" si="16"/>
        <v>0</v>
      </c>
      <c r="BK66" s="34">
        <v>0</v>
      </c>
      <c r="BL66" s="34">
        <v>0</v>
      </c>
      <c r="BM66" s="33">
        <f t="shared" si="17"/>
        <v>700</v>
      </c>
      <c r="BN66" s="34">
        <v>0</v>
      </c>
      <c r="BO66" s="34">
        <v>0</v>
      </c>
      <c r="BP66" s="34">
        <v>700</v>
      </c>
      <c r="BQ66" s="34">
        <v>0</v>
      </c>
      <c r="BR66" s="34">
        <v>0</v>
      </c>
      <c r="BS66" s="34">
        <v>0</v>
      </c>
      <c r="BT66" s="34">
        <v>0</v>
      </c>
      <c r="BU66" s="33">
        <f t="shared" si="18"/>
        <v>240</v>
      </c>
      <c r="BV66" s="34">
        <v>240</v>
      </c>
      <c r="BW66" s="34">
        <v>0</v>
      </c>
      <c r="BX66" s="33">
        <f t="shared" si="19"/>
        <v>0</v>
      </c>
      <c r="BY66" s="34">
        <v>0</v>
      </c>
      <c r="BZ66" s="34">
        <v>0</v>
      </c>
      <c r="CA66" s="33">
        <f t="shared" si="20"/>
        <v>0</v>
      </c>
      <c r="CB66" s="34">
        <v>0</v>
      </c>
      <c r="CC66" s="34">
        <v>0</v>
      </c>
      <c r="CD66" s="7">
        <f t="shared" si="21"/>
        <v>4286</v>
      </c>
      <c r="CE66" s="8">
        <f t="shared" si="22"/>
        <v>4286</v>
      </c>
      <c r="CF66" s="9">
        <f t="shared" si="23"/>
        <v>0</v>
      </c>
    </row>
    <row r="67" spans="1:84" ht="31.5" x14ac:dyDescent="0.2">
      <c r="A67" s="6" t="s">
        <v>126</v>
      </c>
      <c r="B67" s="33">
        <f t="shared" si="0"/>
        <v>0</v>
      </c>
      <c r="C67" s="34"/>
      <c r="D67" s="34"/>
      <c r="E67" s="34"/>
      <c r="F67" s="34"/>
      <c r="G67" s="33">
        <f t="shared" si="1"/>
        <v>224</v>
      </c>
      <c r="H67" s="34">
        <v>0</v>
      </c>
      <c r="I67" s="34">
        <v>0</v>
      </c>
      <c r="J67" s="34">
        <v>0</v>
      </c>
      <c r="K67" s="34">
        <v>224</v>
      </c>
      <c r="L67" s="33">
        <f t="shared" si="2"/>
        <v>1014</v>
      </c>
      <c r="M67" s="34">
        <v>0</v>
      </c>
      <c r="N67" s="34">
        <v>0</v>
      </c>
      <c r="O67" s="34">
        <v>0</v>
      </c>
      <c r="P67" s="34">
        <v>1014</v>
      </c>
      <c r="Q67" s="33">
        <f t="shared" si="3"/>
        <v>0</v>
      </c>
      <c r="R67" s="34"/>
      <c r="S67" s="34"/>
      <c r="T67" s="33">
        <f t="shared" si="4"/>
        <v>0</v>
      </c>
      <c r="U67" s="34"/>
      <c r="V67" s="34"/>
      <c r="W67" s="33">
        <f t="shared" si="5"/>
        <v>0</v>
      </c>
      <c r="X67" s="34"/>
      <c r="Y67" s="34"/>
      <c r="Z67" s="33">
        <f t="shared" si="6"/>
        <v>279</v>
      </c>
      <c r="AA67" s="34">
        <v>279</v>
      </c>
      <c r="AB67" s="34"/>
      <c r="AC67" s="33">
        <f t="shared" si="7"/>
        <v>0</v>
      </c>
      <c r="AD67" s="34"/>
      <c r="AE67" s="34"/>
      <c r="AF67" s="34"/>
      <c r="AG67" s="33">
        <f t="shared" si="8"/>
        <v>0</v>
      </c>
      <c r="AH67" s="34"/>
      <c r="AI67" s="34"/>
      <c r="AJ67" s="33">
        <f t="shared" si="9"/>
        <v>0</v>
      </c>
      <c r="AK67" s="34"/>
      <c r="AL67" s="34"/>
      <c r="AM67" s="33">
        <f t="shared" si="10"/>
        <v>0</v>
      </c>
      <c r="AN67" s="34"/>
      <c r="AO67" s="34"/>
      <c r="AP67" s="33">
        <f t="shared" si="11"/>
        <v>0</v>
      </c>
      <c r="AQ67" s="34"/>
      <c r="AR67" s="34"/>
      <c r="AS67" s="33">
        <f t="shared" si="12"/>
        <v>0</v>
      </c>
      <c r="AT67" s="34"/>
      <c r="AU67" s="34"/>
      <c r="AV67" s="33">
        <f t="shared" si="13"/>
        <v>0</v>
      </c>
      <c r="AW67" s="33">
        <f t="shared" si="14"/>
        <v>0</v>
      </c>
      <c r="AX67" s="33">
        <f t="shared" si="14"/>
        <v>0</v>
      </c>
      <c r="AY67" s="35"/>
      <c r="AZ67" s="35"/>
      <c r="BA67" s="35"/>
      <c r="BB67" s="35"/>
      <c r="BC67" s="35"/>
      <c r="BD67" s="35"/>
      <c r="BE67" s="34"/>
      <c r="BF67" s="34"/>
      <c r="BG67" s="33">
        <f t="shared" si="15"/>
        <v>0</v>
      </c>
      <c r="BH67" s="34"/>
      <c r="BI67" s="34"/>
      <c r="BJ67" s="33">
        <f t="shared" si="16"/>
        <v>0</v>
      </c>
      <c r="BK67" s="34"/>
      <c r="BL67" s="34"/>
      <c r="BM67" s="33">
        <f t="shared" si="17"/>
        <v>643</v>
      </c>
      <c r="BN67" s="34">
        <v>240</v>
      </c>
      <c r="BO67" s="34">
        <v>0</v>
      </c>
      <c r="BP67" s="34">
        <v>403</v>
      </c>
      <c r="BQ67" s="34">
        <v>0</v>
      </c>
      <c r="BR67" s="34"/>
      <c r="BS67" s="34"/>
      <c r="BT67" s="34"/>
      <c r="BU67" s="33">
        <f t="shared" si="18"/>
        <v>0</v>
      </c>
      <c r="BV67" s="34"/>
      <c r="BW67" s="34"/>
      <c r="BX67" s="33">
        <f t="shared" si="19"/>
        <v>0</v>
      </c>
      <c r="BY67" s="34"/>
      <c r="BZ67" s="34"/>
      <c r="CA67" s="33">
        <f t="shared" si="20"/>
        <v>0</v>
      </c>
      <c r="CB67" s="34"/>
      <c r="CC67" s="34"/>
      <c r="CD67" s="7">
        <f t="shared" si="21"/>
        <v>2160</v>
      </c>
      <c r="CE67" s="8">
        <f t="shared" si="22"/>
        <v>1936</v>
      </c>
      <c r="CF67" s="9">
        <f t="shared" si="23"/>
        <v>224</v>
      </c>
    </row>
    <row r="68" spans="1:84" ht="31.5" x14ac:dyDescent="0.2">
      <c r="A68" s="6" t="s">
        <v>127</v>
      </c>
      <c r="B68" s="33">
        <f t="shared" si="0"/>
        <v>0</v>
      </c>
      <c r="C68" s="34"/>
      <c r="D68" s="34"/>
      <c r="E68" s="34"/>
      <c r="F68" s="34"/>
      <c r="G68" s="33">
        <f t="shared" si="1"/>
        <v>48</v>
      </c>
      <c r="H68" s="34">
        <v>0</v>
      </c>
      <c r="I68" s="34">
        <v>0</v>
      </c>
      <c r="J68" s="34">
        <v>0</v>
      </c>
      <c r="K68" s="34">
        <v>48</v>
      </c>
      <c r="L68" s="33">
        <f t="shared" si="2"/>
        <v>200</v>
      </c>
      <c r="M68" s="34">
        <v>0</v>
      </c>
      <c r="N68" s="34">
        <v>0</v>
      </c>
      <c r="O68" s="34">
        <v>0</v>
      </c>
      <c r="P68" s="34">
        <v>200</v>
      </c>
      <c r="Q68" s="33">
        <f t="shared" si="3"/>
        <v>0</v>
      </c>
      <c r="R68" s="34"/>
      <c r="S68" s="34"/>
      <c r="T68" s="33">
        <f t="shared" si="4"/>
        <v>0</v>
      </c>
      <c r="U68" s="34"/>
      <c r="V68" s="34"/>
      <c r="W68" s="33">
        <f t="shared" si="5"/>
        <v>0</v>
      </c>
      <c r="X68" s="34"/>
      <c r="Y68" s="34"/>
      <c r="Z68" s="33">
        <f t="shared" si="6"/>
        <v>610</v>
      </c>
      <c r="AA68" s="34">
        <v>370</v>
      </c>
      <c r="AB68" s="34">
        <v>240</v>
      </c>
      <c r="AC68" s="33">
        <f t="shared" si="7"/>
        <v>0</v>
      </c>
      <c r="AD68" s="34"/>
      <c r="AE68" s="34"/>
      <c r="AF68" s="34"/>
      <c r="AG68" s="33">
        <f t="shared" si="8"/>
        <v>0</v>
      </c>
      <c r="AH68" s="34"/>
      <c r="AI68" s="34"/>
      <c r="AJ68" s="33">
        <f t="shared" si="9"/>
        <v>0</v>
      </c>
      <c r="AK68" s="34"/>
      <c r="AL68" s="34"/>
      <c r="AM68" s="33">
        <f t="shared" si="10"/>
        <v>0</v>
      </c>
      <c r="AN68" s="34"/>
      <c r="AO68" s="34"/>
      <c r="AP68" s="33">
        <f t="shared" si="11"/>
        <v>0</v>
      </c>
      <c r="AQ68" s="34"/>
      <c r="AR68" s="34"/>
      <c r="AS68" s="33">
        <f t="shared" si="12"/>
        <v>0</v>
      </c>
      <c r="AT68" s="34"/>
      <c r="AU68" s="34"/>
      <c r="AV68" s="33">
        <f t="shared" si="13"/>
        <v>0</v>
      </c>
      <c r="AW68" s="33">
        <f t="shared" si="14"/>
        <v>0</v>
      </c>
      <c r="AX68" s="33">
        <f t="shared" si="14"/>
        <v>0</v>
      </c>
      <c r="AY68" s="35"/>
      <c r="AZ68" s="35"/>
      <c r="BA68" s="35"/>
      <c r="BB68" s="35"/>
      <c r="BC68" s="35"/>
      <c r="BD68" s="35"/>
      <c r="BE68" s="34"/>
      <c r="BF68" s="34"/>
      <c r="BG68" s="33">
        <f t="shared" si="15"/>
        <v>0</v>
      </c>
      <c r="BH68" s="34"/>
      <c r="BI68" s="34"/>
      <c r="BJ68" s="33">
        <f t="shared" si="16"/>
        <v>0</v>
      </c>
      <c r="BK68" s="34"/>
      <c r="BL68" s="34"/>
      <c r="BM68" s="33">
        <f t="shared" si="17"/>
        <v>425</v>
      </c>
      <c r="BN68" s="34">
        <v>130</v>
      </c>
      <c r="BO68" s="34">
        <v>0</v>
      </c>
      <c r="BP68" s="34">
        <v>295</v>
      </c>
      <c r="BQ68" s="34"/>
      <c r="BR68" s="34"/>
      <c r="BS68" s="34"/>
      <c r="BT68" s="34"/>
      <c r="BU68" s="33">
        <f t="shared" si="18"/>
        <v>0</v>
      </c>
      <c r="BV68" s="34"/>
      <c r="BW68" s="34"/>
      <c r="BX68" s="33">
        <f t="shared" si="19"/>
        <v>0</v>
      </c>
      <c r="BY68" s="34"/>
      <c r="BZ68" s="34"/>
      <c r="CA68" s="33">
        <f t="shared" si="20"/>
        <v>0</v>
      </c>
      <c r="CB68" s="34"/>
      <c r="CC68" s="34"/>
      <c r="CD68" s="7">
        <f t="shared" si="21"/>
        <v>1283</v>
      </c>
      <c r="CE68" s="8">
        <f t="shared" si="22"/>
        <v>995</v>
      </c>
      <c r="CF68" s="9">
        <f t="shared" si="23"/>
        <v>288</v>
      </c>
    </row>
    <row r="69" spans="1:84" ht="31.5" x14ac:dyDescent="0.2">
      <c r="A69" s="6" t="s">
        <v>128</v>
      </c>
      <c r="B69" s="33">
        <f t="shared" si="0"/>
        <v>0</v>
      </c>
      <c r="C69" s="34"/>
      <c r="D69" s="34"/>
      <c r="E69" s="34"/>
      <c r="F69" s="34"/>
      <c r="G69" s="33">
        <f t="shared" si="1"/>
        <v>0</v>
      </c>
      <c r="H69" s="34"/>
      <c r="I69" s="34"/>
      <c r="J69" s="34"/>
      <c r="K69" s="34"/>
      <c r="L69" s="33">
        <f t="shared" si="2"/>
        <v>911</v>
      </c>
      <c r="M69" s="34">
        <v>0</v>
      </c>
      <c r="N69" s="34">
        <v>0</v>
      </c>
      <c r="O69" s="34">
        <v>0</v>
      </c>
      <c r="P69" s="34">
        <v>911</v>
      </c>
      <c r="Q69" s="33">
        <f t="shared" si="3"/>
        <v>0</v>
      </c>
      <c r="R69" s="34">
        <v>0</v>
      </c>
      <c r="S69" s="34"/>
      <c r="T69" s="33">
        <f t="shared" si="4"/>
        <v>0</v>
      </c>
      <c r="U69" s="34"/>
      <c r="V69" s="34"/>
      <c r="W69" s="33">
        <f t="shared" si="5"/>
        <v>0</v>
      </c>
      <c r="X69" s="34"/>
      <c r="Y69" s="34"/>
      <c r="Z69" s="33">
        <f t="shared" si="6"/>
        <v>452</v>
      </c>
      <c r="AA69" s="34">
        <f>510-58</f>
        <v>452</v>
      </c>
      <c r="AB69" s="34">
        <v>0</v>
      </c>
      <c r="AC69" s="33">
        <f t="shared" si="7"/>
        <v>0</v>
      </c>
      <c r="AD69" s="34">
        <v>0</v>
      </c>
      <c r="AE69" s="34"/>
      <c r="AF69" s="34">
        <v>0</v>
      </c>
      <c r="AG69" s="33">
        <f t="shared" si="8"/>
        <v>0</v>
      </c>
      <c r="AH69" s="34">
        <v>0</v>
      </c>
      <c r="AI69" s="34">
        <v>0</v>
      </c>
      <c r="AJ69" s="33">
        <f t="shared" si="9"/>
        <v>0</v>
      </c>
      <c r="AK69" s="34">
        <v>0</v>
      </c>
      <c r="AL69" s="34">
        <v>0</v>
      </c>
      <c r="AM69" s="33">
        <f t="shared" si="10"/>
        <v>0</v>
      </c>
      <c r="AN69" s="34">
        <v>0</v>
      </c>
      <c r="AO69" s="34">
        <v>0</v>
      </c>
      <c r="AP69" s="33">
        <f t="shared" si="11"/>
        <v>285</v>
      </c>
      <c r="AQ69" s="34">
        <f>227+58</f>
        <v>285</v>
      </c>
      <c r="AR69" s="34"/>
      <c r="AS69" s="33">
        <f t="shared" si="12"/>
        <v>0</v>
      </c>
      <c r="AT69" s="34"/>
      <c r="AU69" s="34"/>
      <c r="AV69" s="33">
        <f t="shared" si="13"/>
        <v>0</v>
      </c>
      <c r="AW69" s="33">
        <f t="shared" si="14"/>
        <v>0</v>
      </c>
      <c r="AX69" s="33">
        <f t="shared" si="14"/>
        <v>0</v>
      </c>
      <c r="AY69" s="35"/>
      <c r="AZ69" s="35"/>
      <c r="BA69" s="35"/>
      <c r="BB69" s="35"/>
      <c r="BC69" s="35"/>
      <c r="BD69" s="35"/>
      <c r="BE69" s="34"/>
      <c r="BF69" s="34"/>
      <c r="BG69" s="33">
        <f t="shared" si="15"/>
        <v>0</v>
      </c>
      <c r="BH69" s="34"/>
      <c r="BI69" s="34"/>
      <c r="BJ69" s="33">
        <f t="shared" si="16"/>
        <v>0</v>
      </c>
      <c r="BK69" s="34"/>
      <c r="BL69" s="34"/>
      <c r="BM69" s="33">
        <f t="shared" si="17"/>
        <v>400</v>
      </c>
      <c r="BN69" s="34">
        <v>0</v>
      </c>
      <c r="BO69" s="34">
        <v>0</v>
      </c>
      <c r="BP69" s="34">
        <v>400</v>
      </c>
      <c r="BQ69" s="34"/>
      <c r="BR69" s="34"/>
      <c r="BS69" s="34"/>
      <c r="BT69" s="34"/>
      <c r="BU69" s="33">
        <f t="shared" si="18"/>
        <v>0</v>
      </c>
      <c r="BV69" s="34"/>
      <c r="BW69" s="34"/>
      <c r="BX69" s="33">
        <f t="shared" si="19"/>
        <v>0</v>
      </c>
      <c r="BY69" s="34"/>
      <c r="BZ69" s="34"/>
      <c r="CA69" s="33">
        <f t="shared" si="20"/>
        <v>0</v>
      </c>
      <c r="CB69" s="34"/>
      <c r="CC69" s="34"/>
      <c r="CD69" s="7">
        <f t="shared" si="21"/>
        <v>2048</v>
      </c>
      <c r="CE69" s="8">
        <f t="shared" si="22"/>
        <v>2048</v>
      </c>
      <c r="CF69" s="9">
        <f t="shared" si="23"/>
        <v>0</v>
      </c>
    </row>
    <row r="70" spans="1:84" ht="47.25" x14ac:dyDescent="0.2">
      <c r="A70" s="6" t="s">
        <v>129</v>
      </c>
      <c r="B70" s="33">
        <f t="shared" si="0"/>
        <v>0</v>
      </c>
      <c r="C70" s="34"/>
      <c r="D70" s="34"/>
      <c r="E70" s="34"/>
      <c r="F70" s="34"/>
      <c r="G70" s="33">
        <f t="shared" si="1"/>
        <v>0</v>
      </c>
      <c r="H70" s="34"/>
      <c r="I70" s="34"/>
      <c r="J70" s="34"/>
      <c r="K70" s="34"/>
      <c r="L70" s="33">
        <f t="shared" si="2"/>
        <v>1149</v>
      </c>
      <c r="M70" s="34"/>
      <c r="N70" s="34"/>
      <c r="O70" s="34"/>
      <c r="P70" s="34">
        <v>1149</v>
      </c>
      <c r="Q70" s="33">
        <f t="shared" si="3"/>
        <v>0</v>
      </c>
      <c r="R70" s="34"/>
      <c r="S70" s="34"/>
      <c r="T70" s="33">
        <f t="shared" si="4"/>
        <v>0</v>
      </c>
      <c r="U70" s="34"/>
      <c r="V70" s="34"/>
      <c r="W70" s="33">
        <f t="shared" si="5"/>
        <v>0</v>
      </c>
      <c r="X70" s="34"/>
      <c r="Y70" s="34"/>
      <c r="Z70" s="33">
        <f t="shared" si="6"/>
        <v>125</v>
      </c>
      <c r="AA70" s="34">
        <v>125</v>
      </c>
      <c r="AB70" s="34"/>
      <c r="AC70" s="33">
        <f t="shared" si="7"/>
        <v>0</v>
      </c>
      <c r="AD70" s="34"/>
      <c r="AE70" s="34"/>
      <c r="AF70" s="34"/>
      <c r="AG70" s="33">
        <f t="shared" si="8"/>
        <v>0</v>
      </c>
      <c r="AH70" s="34"/>
      <c r="AI70" s="34"/>
      <c r="AJ70" s="33">
        <f t="shared" si="9"/>
        <v>0</v>
      </c>
      <c r="AK70" s="34"/>
      <c r="AL70" s="34"/>
      <c r="AM70" s="33">
        <f t="shared" si="10"/>
        <v>0</v>
      </c>
      <c r="AN70" s="34"/>
      <c r="AO70" s="34"/>
      <c r="AP70" s="33">
        <f t="shared" si="11"/>
        <v>200</v>
      </c>
      <c r="AQ70" s="34">
        <v>200</v>
      </c>
      <c r="AR70" s="34"/>
      <c r="AS70" s="33">
        <f t="shared" si="12"/>
        <v>0</v>
      </c>
      <c r="AT70" s="34"/>
      <c r="AU70" s="34"/>
      <c r="AV70" s="33">
        <f t="shared" si="13"/>
        <v>0</v>
      </c>
      <c r="AW70" s="33">
        <f t="shared" si="14"/>
        <v>0</v>
      </c>
      <c r="AX70" s="33">
        <f t="shared" si="14"/>
        <v>0</v>
      </c>
      <c r="AY70" s="35"/>
      <c r="AZ70" s="35"/>
      <c r="BA70" s="35"/>
      <c r="BB70" s="35"/>
      <c r="BC70" s="35"/>
      <c r="BD70" s="35"/>
      <c r="BE70" s="34"/>
      <c r="BF70" s="34"/>
      <c r="BG70" s="33">
        <f t="shared" si="15"/>
        <v>0</v>
      </c>
      <c r="BH70" s="34"/>
      <c r="BI70" s="34"/>
      <c r="BJ70" s="33">
        <f t="shared" si="16"/>
        <v>0</v>
      </c>
      <c r="BK70" s="34"/>
      <c r="BL70" s="34"/>
      <c r="BM70" s="33">
        <f t="shared" si="17"/>
        <v>710</v>
      </c>
      <c r="BN70" s="34">
        <v>60</v>
      </c>
      <c r="BO70" s="34"/>
      <c r="BP70" s="34">
        <v>650</v>
      </c>
      <c r="BQ70" s="34"/>
      <c r="BR70" s="34"/>
      <c r="BS70" s="34"/>
      <c r="BT70" s="34"/>
      <c r="BU70" s="33">
        <f t="shared" si="18"/>
        <v>0</v>
      </c>
      <c r="BV70" s="34"/>
      <c r="BW70" s="34"/>
      <c r="BX70" s="33">
        <f t="shared" si="19"/>
        <v>0</v>
      </c>
      <c r="BY70" s="34"/>
      <c r="BZ70" s="34"/>
      <c r="CA70" s="33">
        <f t="shared" si="20"/>
        <v>0</v>
      </c>
      <c r="CB70" s="34"/>
      <c r="CC70" s="34"/>
      <c r="CD70" s="7">
        <f t="shared" si="21"/>
        <v>2184</v>
      </c>
      <c r="CE70" s="8">
        <f t="shared" si="22"/>
        <v>2184</v>
      </c>
      <c r="CF70" s="9">
        <f t="shared" si="23"/>
        <v>0</v>
      </c>
    </row>
    <row r="71" spans="1:84" s="10" customFormat="1" ht="47.25" x14ac:dyDescent="0.2">
      <c r="A71" s="6" t="s">
        <v>130</v>
      </c>
      <c r="B71" s="33">
        <f t="shared" si="0"/>
        <v>0</v>
      </c>
      <c r="C71" s="34"/>
      <c r="D71" s="34"/>
      <c r="E71" s="34"/>
      <c r="F71" s="34"/>
      <c r="G71" s="33">
        <f t="shared" si="1"/>
        <v>244</v>
      </c>
      <c r="H71" s="34"/>
      <c r="I71" s="34"/>
      <c r="J71" s="34"/>
      <c r="K71" s="34">
        <v>244</v>
      </c>
      <c r="L71" s="33">
        <f t="shared" si="2"/>
        <v>0</v>
      </c>
      <c r="M71" s="34">
        <v>0</v>
      </c>
      <c r="N71" s="34">
        <v>0</v>
      </c>
      <c r="O71" s="34">
        <v>0</v>
      </c>
      <c r="P71" s="34">
        <v>0</v>
      </c>
      <c r="Q71" s="33">
        <f t="shared" si="3"/>
        <v>0</v>
      </c>
      <c r="R71" s="34">
        <v>0</v>
      </c>
      <c r="S71" s="34">
        <v>0</v>
      </c>
      <c r="T71" s="33">
        <f t="shared" si="4"/>
        <v>0</v>
      </c>
      <c r="U71" s="34">
        <v>0</v>
      </c>
      <c r="V71" s="34">
        <v>0</v>
      </c>
      <c r="W71" s="33">
        <f t="shared" si="5"/>
        <v>0</v>
      </c>
      <c r="X71" s="34">
        <v>0</v>
      </c>
      <c r="Y71" s="34">
        <v>0</v>
      </c>
      <c r="Z71" s="33">
        <f t="shared" si="6"/>
        <v>1060</v>
      </c>
      <c r="AA71" s="34">
        <v>0</v>
      </c>
      <c r="AB71" s="34">
        <v>1060</v>
      </c>
      <c r="AC71" s="33">
        <f t="shared" si="7"/>
        <v>0</v>
      </c>
      <c r="AD71" s="34"/>
      <c r="AE71" s="34"/>
      <c r="AF71" s="34"/>
      <c r="AG71" s="33">
        <f t="shared" si="8"/>
        <v>0</v>
      </c>
      <c r="AH71" s="34"/>
      <c r="AI71" s="34"/>
      <c r="AJ71" s="33">
        <f t="shared" si="9"/>
        <v>0</v>
      </c>
      <c r="AK71" s="34"/>
      <c r="AL71" s="34"/>
      <c r="AM71" s="33">
        <f t="shared" si="10"/>
        <v>0</v>
      </c>
      <c r="AN71" s="34"/>
      <c r="AO71" s="34"/>
      <c r="AP71" s="33">
        <f t="shared" si="11"/>
        <v>0</v>
      </c>
      <c r="AQ71" s="34"/>
      <c r="AR71" s="34"/>
      <c r="AS71" s="33">
        <f t="shared" si="12"/>
        <v>0</v>
      </c>
      <c r="AT71" s="34"/>
      <c r="AU71" s="34"/>
      <c r="AV71" s="33">
        <f t="shared" si="13"/>
        <v>0</v>
      </c>
      <c r="AW71" s="33">
        <f t="shared" si="14"/>
        <v>0</v>
      </c>
      <c r="AX71" s="33">
        <f t="shared" si="14"/>
        <v>0</v>
      </c>
      <c r="AY71" s="35"/>
      <c r="AZ71" s="35"/>
      <c r="BA71" s="35"/>
      <c r="BB71" s="35"/>
      <c r="BC71" s="35"/>
      <c r="BD71" s="35"/>
      <c r="BE71" s="34"/>
      <c r="BF71" s="34"/>
      <c r="BG71" s="33">
        <f t="shared" si="15"/>
        <v>0</v>
      </c>
      <c r="BH71" s="34"/>
      <c r="BI71" s="34"/>
      <c r="BJ71" s="33">
        <f t="shared" si="16"/>
        <v>0</v>
      </c>
      <c r="BK71" s="34"/>
      <c r="BL71" s="34"/>
      <c r="BM71" s="33">
        <f t="shared" si="17"/>
        <v>0</v>
      </c>
      <c r="BN71" s="34"/>
      <c r="BO71" s="34"/>
      <c r="BP71" s="34"/>
      <c r="BQ71" s="34"/>
      <c r="BR71" s="34"/>
      <c r="BS71" s="34"/>
      <c r="BT71" s="34"/>
      <c r="BU71" s="33">
        <f t="shared" si="18"/>
        <v>0</v>
      </c>
      <c r="BV71" s="34"/>
      <c r="BW71" s="34"/>
      <c r="BX71" s="33">
        <f t="shared" si="19"/>
        <v>190</v>
      </c>
      <c r="BY71" s="34">
        <v>0</v>
      </c>
      <c r="BZ71" s="34">
        <v>190</v>
      </c>
      <c r="CA71" s="33">
        <f t="shared" si="20"/>
        <v>0</v>
      </c>
      <c r="CB71" s="34"/>
      <c r="CC71" s="34"/>
      <c r="CD71" s="7">
        <f t="shared" si="21"/>
        <v>1494</v>
      </c>
      <c r="CE71" s="8">
        <f t="shared" si="22"/>
        <v>0</v>
      </c>
      <c r="CF71" s="9">
        <f t="shared" si="23"/>
        <v>1494</v>
      </c>
    </row>
    <row r="72" spans="1:84" ht="31.5" x14ac:dyDescent="0.2">
      <c r="A72" s="6" t="s">
        <v>131</v>
      </c>
      <c r="B72" s="33">
        <f t="shared" si="0"/>
        <v>0</v>
      </c>
      <c r="C72" s="34"/>
      <c r="D72" s="34"/>
      <c r="E72" s="34"/>
      <c r="F72" s="34"/>
      <c r="G72" s="33">
        <f t="shared" si="1"/>
        <v>57</v>
      </c>
      <c r="H72" s="34">
        <v>0</v>
      </c>
      <c r="I72" s="34">
        <v>0</v>
      </c>
      <c r="J72" s="34">
        <v>0</v>
      </c>
      <c r="K72" s="34">
        <v>57</v>
      </c>
      <c r="L72" s="33">
        <f t="shared" si="2"/>
        <v>0</v>
      </c>
      <c r="M72" s="34"/>
      <c r="N72" s="34"/>
      <c r="O72" s="34"/>
      <c r="P72" s="34"/>
      <c r="Q72" s="33">
        <f t="shared" si="3"/>
        <v>0</v>
      </c>
      <c r="R72" s="34"/>
      <c r="S72" s="34"/>
      <c r="T72" s="33">
        <f t="shared" si="4"/>
        <v>0</v>
      </c>
      <c r="U72" s="34"/>
      <c r="V72" s="34"/>
      <c r="W72" s="33">
        <f t="shared" si="5"/>
        <v>0</v>
      </c>
      <c r="X72" s="34"/>
      <c r="Y72" s="34"/>
      <c r="Z72" s="33">
        <f t="shared" si="6"/>
        <v>650</v>
      </c>
      <c r="AA72" s="34">
        <v>0</v>
      </c>
      <c r="AB72" s="34">
        <v>650</v>
      </c>
      <c r="AC72" s="33">
        <f t="shared" si="7"/>
        <v>0</v>
      </c>
      <c r="AD72" s="34"/>
      <c r="AE72" s="34"/>
      <c r="AF72" s="34"/>
      <c r="AG72" s="33">
        <f t="shared" si="8"/>
        <v>0</v>
      </c>
      <c r="AH72" s="34"/>
      <c r="AI72" s="34"/>
      <c r="AJ72" s="33">
        <f t="shared" si="9"/>
        <v>0</v>
      </c>
      <c r="AK72" s="34"/>
      <c r="AL72" s="34"/>
      <c r="AM72" s="33">
        <f t="shared" si="10"/>
        <v>0</v>
      </c>
      <c r="AN72" s="34"/>
      <c r="AO72" s="34"/>
      <c r="AP72" s="33">
        <f t="shared" si="11"/>
        <v>0</v>
      </c>
      <c r="AQ72" s="34"/>
      <c r="AR72" s="34"/>
      <c r="AS72" s="33">
        <f t="shared" si="12"/>
        <v>0</v>
      </c>
      <c r="AT72" s="34"/>
      <c r="AU72" s="34"/>
      <c r="AV72" s="33">
        <f t="shared" si="13"/>
        <v>0</v>
      </c>
      <c r="AW72" s="33">
        <f t="shared" si="14"/>
        <v>0</v>
      </c>
      <c r="AX72" s="33">
        <f t="shared" si="14"/>
        <v>0</v>
      </c>
      <c r="AY72" s="35"/>
      <c r="AZ72" s="35"/>
      <c r="BA72" s="35"/>
      <c r="BB72" s="35"/>
      <c r="BC72" s="35"/>
      <c r="BD72" s="35"/>
      <c r="BE72" s="34"/>
      <c r="BF72" s="34"/>
      <c r="BG72" s="33">
        <f t="shared" si="15"/>
        <v>0</v>
      </c>
      <c r="BH72" s="34"/>
      <c r="BI72" s="34"/>
      <c r="BJ72" s="33">
        <f t="shared" si="16"/>
        <v>0</v>
      </c>
      <c r="BK72" s="34"/>
      <c r="BL72" s="34"/>
      <c r="BM72" s="33">
        <f t="shared" si="17"/>
        <v>0</v>
      </c>
      <c r="BN72" s="34"/>
      <c r="BO72" s="34"/>
      <c r="BP72" s="34"/>
      <c r="BQ72" s="34"/>
      <c r="BR72" s="34"/>
      <c r="BS72" s="34"/>
      <c r="BT72" s="34"/>
      <c r="BU72" s="33">
        <f t="shared" si="18"/>
        <v>0</v>
      </c>
      <c r="BV72" s="34"/>
      <c r="BW72" s="34"/>
      <c r="BX72" s="33">
        <f t="shared" si="19"/>
        <v>0</v>
      </c>
      <c r="BY72" s="34"/>
      <c r="BZ72" s="34"/>
      <c r="CA72" s="33">
        <f t="shared" si="20"/>
        <v>0</v>
      </c>
      <c r="CB72" s="34"/>
      <c r="CC72" s="34"/>
      <c r="CD72" s="7">
        <f t="shared" si="21"/>
        <v>707</v>
      </c>
      <c r="CE72" s="8">
        <f t="shared" si="22"/>
        <v>0</v>
      </c>
      <c r="CF72" s="9">
        <f t="shared" si="23"/>
        <v>707</v>
      </c>
    </row>
    <row r="73" spans="1:84" ht="31.5" x14ac:dyDescent="0.2">
      <c r="A73" s="6" t="s">
        <v>132</v>
      </c>
      <c r="B73" s="33">
        <f t="shared" si="0"/>
        <v>124</v>
      </c>
      <c r="C73" s="34">
        <v>0</v>
      </c>
      <c r="D73" s="34">
        <v>0</v>
      </c>
      <c r="E73" s="34">
        <f>172-48</f>
        <v>124</v>
      </c>
      <c r="F73" s="34"/>
      <c r="G73" s="33">
        <f t="shared" ref="G73:G95" si="24">SUM(H73:K73)</f>
        <v>0</v>
      </c>
      <c r="H73" s="34"/>
      <c r="I73" s="34"/>
      <c r="J73" s="34"/>
      <c r="K73" s="34"/>
      <c r="L73" s="33">
        <f t="shared" si="2"/>
        <v>120</v>
      </c>
      <c r="M73" s="34">
        <v>120</v>
      </c>
      <c r="N73" s="34">
        <v>0</v>
      </c>
      <c r="O73" s="34">
        <v>0</v>
      </c>
      <c r="P73" s="34">
        <v>0</v>
      </c>
      <c r="Q73" s="33">
        <f t="shared" si="3"/>
        <v>0</v>
      </c>
      <c r="R73" s="34">
        <v>0</v>
      </c>
      <c r="S73" s="34">
        <v>0</v>
      </c>
      <c r="T73" s="33">
        <f t="shared" si="4"/>
        <v>186</v>
      </c>
      <c r="U73" s="34">
        <f>218-32</f>
        <v>186</v>
      </c>
      <c r="V73" s="34">
        <v>0</v>
      </c>
      <c r="W73" s="33">
        <f t="shared" si="5"/>
        <v>0</v>
      </c>
      <c r="X73" s="34">
        <v>0</v>
      </c>
      <c r="Y73" s="34">
        <v>0</v>
      </c>
      <c r="Z73" s="33">
        <f t="shared" si="6"/>
        <v>208</v>
      </c>
      <c r="AA73" s="34">
        <f>138+70</f>
        <v>208</v>
      </c>
      <c r="AB73" s="34"/>
      <c r="AC73" s="33">
        <f t="shared" si="7"/>
        <v>0</v>
      </c>
      <c r="AD73" s="34"/>
      <c r="AE73" s="34"/>
      <c r="AF73" s="34"/>
      <c r="AG73" s="33">
        <f t="shared" si="8"/>
        <v>0</v>
      </c>
      <c r="AH73" s="34"/>
      <c r="AI73" s="34"/>
      <c r="AJ73" s="33">
        <f t="shared" si="9"/>
        <v>0</v>
      </c>
      <c r="AK73" s="34"/>
      <c r="AL73" s="34"/>
      <c r="AM73" s="33">
        <f t="shared" si="10"/>
        <v>0</v>
      </c>
      <c r="AN73" s="34"/>
      <c r="AO73" s="34"/>
      <c r="AP73" s="33">
        <f t="shared" si="11"/>
        <v>0</v>
      </c>
      <c r="AQ73" s="34"/>
      <c r="AR73" s="34"/>
      <c r="AS73" s="33">
        <f t="shared" si="12"/>
        <v>0</v>
      </c>
      <c r="AT73" s="34"/>
      <c r="AU73" s="34"/>
      <c r="AV73" s="33">
        <f t="shared" si="13"/>
        <v>0</v>
      </c>
      <c r="AW73" s="33">
        <f t="shared" si="14"/>
        <v>0</v>
      </c>
      <c r="AX73" s="33">
        <f t="shared" si="14"/>
        <v>0</v>
      </c>
      <c r="AY73" s="35"/>
      <c r="AZ73" s="35"/>
      <c r="BA73" s="35"/>
      <c r="BB73" s="35"/>
      <c r="BC73" s="35"/>
      <c r="BD73" s="35"/>
      <c r="BE73" s="34"/>
      <c r="BF73" s="34"/>
      <c r="BG73" s="33">
        <f t="shared" si="15"/>
        <v>0</v>
      </c>
      <c r="BH73" s="34"/>
      <c r="BI73" s="34"/>
      <c r="BJ73" s="33">
        <f t="shared" si="16"/>
        <v>0</v>
      </c>
      <c r="BK73" s="34"/>
      <c r="BL73" s="34"/>
      <c r="BM73" s="33">
        <f t="shared" si="17"/>
        <v>0</v>
      </c>
      <c r="BN73" s="34"/>
      <c r="BO73" s="34"/>
      <c r="BP73" s="34"/>
      <c r="BQ73" s="34"/>
      <c r="BR73" s="34"/>
      <c r="BS73" s="34"/>
      <c r="BT73" s="34"/>
      <c r="BU73" s="33">
        <f t="shared" si="18"/>
        <v>0</v>
      </c>
      <c r="BV73" s="34"/>
      <c r="BW73" s="34"/>
      <c r="BX73" s="33">
        <f t="shared" si="19"/>
        <v>160</v>
      </c>
      <c r="BY73" s="34">
        <f>150+10</f>
        <v>160</v>
      </c>
      <c r="BZ73" s="34"/>
      <c r="CA73" s="33">
        <f t="shared" si="20"/>
        <v>0</v>
      </c>
      <c r="CB73" s="34"/>
      <c r="CC73" s="34"/>
      <c r="CD73" s="7">
        <f t="shared" si="21"/>
        <v>798</v>
      </c>
      <c r="CE73" s="8">
        <f t="shared" si="22"/>
        <v>798</v>
      </c>
      <c r="CF73" s="9">
        <f t="shared" si="23"/>
        <v>0</v>
      </c>
    </row>
    <row r="74" spans="1:84" ht="47.25" x14ac:dyDescent="0.2">
      <c r="A74" s="6" t="s">
        <v>133</v>
      </c>
      <c r="B74" s="33">
        <f t="shared" ref="B74:B95" si="25">SUM(C74:F74)</f>
        <v>317</v>
      </c>
      <c r="C74" s="34">
        <v>165</v>
      </c>
      <c r="D74" s="34">
        <v>152</v>
      </c>
      <c r="E74" s="34">
        <v>0</v>
      </c>
      <c r="F74" s="34"/>
      <c r="G74" s="33">
        <f t="shared" si="24"/>
        <v>0</v>
      </c>
      <c r="H74" s="34"/>
      <c r="I74" s="34"/>
      <c r="J74" s="34"/>
      <c r="K74" s="34"/>
      <c r="L74" s="33">
        <f t="shared" ref="L74:L96" si="26">SUM(M74:P74)</f>
        <v>0</v>
      </c>
      <c r="M74" s="34"/>
      <c r="N74" s="34"/>
      <c r="O74" s="34"/>
      <c r="P74" s="34"/>
      <c r="Q74" s="33">
        <f t="shared" ref="Q74:Q96" si="27">R74+S74</f>
        <v>0</v>
      </c>
      <c r="R74" s="34"/>
      <c r="S74" s="34"/>
      <c r="T74" s="33">
        <f t="shared" ref="T74:T96" si="28">U74+V74</f>
        <v>0</v>
      </c>
      <c r="U74" s="34"/>
      <c r="V74" s="34"/>
      <c r="W74" s="33">
        <f t="shared" ref="W74:W96" si="29">X74+Y74</f>
        <v>0</v>
      </c>
      <c r="X74" s="34"/>
      <c r="Y74" s="34"/>
      <c r="Z74" s="33">
        <f t="shared" ref="Z74:Z96" si="30">AA74+AB74</f>
        <v>0</v>
      </c>
      <c r="AA74" s="34"/>
      <c r="AB74" s="34"/>
      <c r="AC74" s="33">
        <f t="shared" ref="AC74:AC96" si="31">AD74+AF74</f>
        <v>0</v>
      </c>
      <c r="AD74" s="34"/>
      <c r="AE74" s="34"/>
      <c r="AF74" s="34"/>
      <c r="AG74" s="33">
        <f t="shared" ref="AG74:AG96" si="32">AH74+AI74</f>
        <v>0</v>
      </c>
      <c r="AH74" s="34"/>
      <c r="AI74" s="34"/>
      <c r="AJ74" s="33">
        <f t="shared" ref="AJ74:AJ96" si="33">AK74+AL74</f>
        <v>0</v>
      </c>
      <c r="AK74" s="34"/>
      <c r="AL74" s="34"/>
      <c r="AM74" s="33">
        <f t="shared" ref="AM74:AM96" si="34">AN74+AO74</f>
        <v>0</v>
      </c>
      <c r="AN74" s="34"/>
      <c r="AO74" s="34"/>
      <c r="AP74" s="33">
        <f t="shared" ref="AP74:AP96" si="35">AQ74+AR74</f>
        <v>0</v>
      </c>
      <c r="AQ74" s="34"/>
      <c r="AR74" s="34"/>
      <c r="AS74" s="33">
        <f t="shared" ref="AS74:AS96" si="36">AT74+AU74</f>
        <v>0</v>
      </c>
      <c r="AT74" s="34"/>
      <c r="AU74" s="34"/>
      <c r="AV74" s="33">
        <f t="shared" ref="AV74:AV95" si="37">AX74+AW74</f>
        <v>0</v>
      </c>
      <c r="AW74" s="33">
        <f t="shared" ref="AW74:AX95" si="38">AY74+BA74+BC74+BE74</f>
        <v>0</v>
      </c>
      <c r="AX74" s="33">
        <f t="shared" si="38"/>
        <v>0</v>
      </c>
      <c r="AY74" s="35"/>
      <c r="AZ74" s="35"/>
      <c r="BA74" s="35"/>
      <c r="BB74" s="35"/>
      <c r="BC74" s="35"/>
      <c r="BD74" s="35"/>
      <c r="BE74" s="34"/>
      <c r="BF74" s="34"/>
      <c r="BG74" s="33">
        <f t="shared" ref="BG74:BG96" si="39">BH74+BI74</f>
        <v>0</v>
      </c>
      <c r="BH74" s="34"/>
      <c r="BI74" s="34"/>
      <c r="BJ74" s="33">
        <f t="shared" ref="BJ74:BJ96" si="40">BK74+BL74</f>
        <v>0</v>
      </c>
      <c r="BK74" s="34"/>
      <c r="BL74" s="34"/>
      <c r="BM74" s="33">
        <f t="shared" ref="BM74:BM96" si="41">SUM(BN74:BQ74)</f>
        <v>0</v>
      </c>
      <c r="BN74" s="34"/>
      <c r="BO74" s="34"/>
      <c r="BP74" s="34"/>
      <c r="BQ74" s="34"/>
      <c r="BR74" s="34"/>
      <c r="BS74" s="34"/>
      <c r="BT74" s="34"/>
      <c r="BU74" s="33">
        <f t="shared" ref="BU74:BU96" si="42">BV74+BW74</f>
        <v>0</v>
      </c>
      <c r="BV74" s="34"/>
      <c r="BW74" s="34"/>
      <c r="BX74" s="33">
        <f t="shared" ref="BX74:BX96" si="43">BY74+BZ74</f>
        <v>0</v>
      </c>
      <c r="BY74" s="34"/>
      <c r="BZ74" s="34"/>
      <c r="CA74" s="33">
        <f t="shared" ref="CA74:CA96" si="44">CB74+CC74</f>
        <v>0</v>
      </c>
      <c r="CB74" s="34"/>
      <c r="CC74" s="34"/>
      <c r="CD74" s="7">
        <f t="shared" ref="CD74:CD96" si="45">CE74+CF74</f>
        <v>317</v>
      </c>
      <c r="CE74" s="8">
        <f t="shared" ref="CE74:CE96" si="46">C74+E74+L74+U74+X74+AA74+AD74+AH74+AK74+AN74+AQ74+AT74+BE74+BH74+BK74+BN74+BQ74+BR74+BT74+BV74+BY74+CB74+BC74+BA74+AY74+R74+BP74</f>
        <v>165</v>
      </c>
      <c r="CF74" s="9">
        <f t="shared" ref="CF74:CF95" si="47">D74+F74+G74+V74+Y74+AB74+AF74+AI74+AL74+AO74+AR74+AU74+BF74+BI74+BL74+BO74+BS74+BW74+BZ74+CC74+BD74+BB74+AZ74+S74</f>
        <v>152</v>
      </c>
    </row>
    <row r="75" spans="1:84" ht="47.25" x14ac:dyDescent="0.2">
      <c r="A75" s="6" t="s">
        <v>134</v>
      </c>
      <c r="B75" s="33">
        <f t="shared" si="25"/>
        <v>115</v>
      </c>
      <c r="C75" s="34">
        <v>0</v>
      </c>
      <c r="D75" s="34">
        <v>80</v>
      </c>
      <c r="E75" s="34">
        <v>0</v>
      </c>
      <c r="F75" s="34">
        <v>35</v>
      </c>
      <c r="G75" s="33">
        <f t="shared" si="24"/>
        <v>855</v>
      </c>
      <c r="H75" s="34">
        <v>391</v>
      </c>
      <c r="I75" s="34">
        <v>290</v>
      </c>
      <c r="J75" s="34">
        <v>174</v>
      </c>
      <c r="K75" s="34"/>
      <c r="L75" s="33">
        <f t="shared" si="26"/>
        <v>0</v>
      </c>
      <c r="M75" s="34"/>
      <c r="N75" s="34"/>
      <c r="O75" s="34"/>
      <c r="P75" s="34"/>
      <c r="Q75" s="33">
        <f t="shared" si="27"/>
        <v>0</v>
      </c>
      <c r="R75" s="34"/>
      <c r="S75" s="34"/>
      <c r="T75" s="33">
        <f t="shared" si="28"/>
        <v>158</v>
      </c>
      <c r="U75" s="34">
        <v>0</v>
      </c>
      <c r="V75" s="34">
        <v>158</v>
      </c>
      <c r="W75" s="33">
        <f t="shared" si="29"/>
        <v>0</v>
      </c>
      <c r="X75" s="34">
        <v>0</v>
      </c>
      <c r="Y75" s="34">
        <v>0</v>
      </c>
      <c r="Z75" s="33">
        <f t="shared" si="30"/>
        <v>301</v>
      </c>
      <c r="AA75" s="34">
        <v>0</v>
      </c>
      <c r="AB75" s="34">
        <v>301</v>
      </c>
      <c r="AC75" s="33">
        <f t="shared" si="31"/>
        <v>0</v>
      </c>
      <c r="AD75" s="34"/>
      <c r="AE75" s="34"/>
      <c r="AF75" s="34"/>
      <c r="AG75" s="33">
        <f t="shared" si="32"/>
        <v>0</v>
      </c>
      <c r="AH75" s="34"/>
      <c r="AI75" s="34"/>
      <c r="AJ75" s="33">
        <f t="shared" si="33"/>
        <v>0</v>
      </c>
      <c r="AK75" s="34"/>
      <c r="AL75" s="34"/>
      <c r="AM75" s="33">
        <f t="shared" si="34"/>
        <v>0</v>
      </c>
      <c r="AN75" s="34"/>
      <c r="AO75" s="34"/>
      <c r="AP75" s="33">
        <f t="shared" si="35"/>
        <v>0</v>
      </c>
      <c r="AQ75" s="34"/>
      <c r="AR75" s="34"/>
      <c r="AS75" s="33">
        <f t="shared" si="36"/>
        <v>0</v>
      </c>
      <c r="AT75" s="34"/>
      <c r="AU75" s="34"/>
      <c r="AV75" s="33">
        <f t="shared" si="37"/>
        <v>0</v>
      </c>
      <c r="AW75" s="33">
        <f t="shared" si="38"/>
        <v>0</v>
      </c>
      <c r="AX75" s="33">
        <f t="shared" si="38"/>
        <v>0</v>
      </c>
      <c r="AY75" s="35"/>
      <c r="AZ75" s="35"/>
      <c r="BA75" s="35"/>
      <c r="BB75" s="35"/>
      <c r="BC75" s="35"/>
      <c r="BD75" s="35"/>
      <c r="BE75" s="34"/>
      <c r="BF75" s="34"/>
      <c r="BG75" s="33">
        <f t="shared" si="39"/>
        <v>0</v>
      </c>
      <c r="BH75" s="34"/>
      <c r="BI75" s="34"/>
      <c r="BJ75" s="33">
        <f t="shared" si="40"/>
        <v>0</v>
      </c>
      <c r="BK75" s="34"/>
      <c r="BL75" s="34"/>
      <c r="BM75" s="33">
        <f t="shared" si="41"/>
        <v>66</v>
      </c>
      <c r="BN75" s="34">
        <v>0</v>
      </c>
      <c r="BO75" s="34">
        <v>66</v>
      </c>
      <c r="BP75" s="34"/>
      <c r="BQ75" s="34"/>
      <c r="BR75" s="34"/>
      <c r="BS75" s="34"/>
      <c r="BT75" s="34"/>
      <c r="BU75" s="33">
        <f t="shared" si="42"/>
        <v>0</v>
      </c>
      <c r="BV75" s="34"/>
      <c r="BW75" s="34"/>
      <c r="BX75" s="33">
        <f t="shared" si="43"/>
        <v>0</v>
      </c>
      <c r="BY75" s="34"/>
      <c r="BZ75" s="34"/>
      <c r="CA75" s="33">
        <f t="shared" si="44"/>
        <v>0</v>
      </c>
      <c r="CB75" s="34"/>
      <c r="CC75" s="34"/>
      <c r="CD75" s="7">
        <f t="shared" si="45"/>
        <v>1495</v>
      </c>
      <c r="CE75" s="8">
        <f t="shared" si="46"/>
        <v>0</v>
      </c>
      <c r="CF75" s="9">
        <f t="shared" si="47"/>
        <v>1495</v>
      </c>
    </row>
    <row r="76" spans="1:84" ht="47.25" x14ac:dyDescent="0.2">
      <c r="A76" s="6" t="s">
        <v>135</v>
      </c>
      <c r="B76" s="33">
        <f t="shared" si="25"/>
        <v>0</v>
      </c>
      <c r="C76" s="34"/>
      <c r="D76" s="34"/>
      <c r="E76" s="34"/>
      <c r="F76" s="34"/>
      <c r="G76" s="33">
        <f t="shared" si="24"/>
        <v>0</v>
      </c>
      <c r="H76" s="34"/>
      <c r="I76" s="34"/>
      <c r="J76" s="34"/>
      <c r="K76" s="34"/>
      <c r="L76" s="33">
        <f t="shared" si="26"/>
        <v>0</v>
      </c>
      <c r="M76" s="34"/>
      <c r="N76" s="34"/>
      <c r="O76" s="34"/>
      <c r="P76" s="34"/>
      <c r="Q76" s="33">
        <f t="shared" si="27"/>
        <v>0</v>
      </c>
      <c r="R76" s="34"/>
      <c r="S76" s="34"/>
      <c r="T76" s="33">
        <f t="shared" si="28"/>
        <v>0</v>
      </c>
      <c r="U76" s="34"/>
      <c r="V76" s="34"/>
      <c r="W76" s="33">
        <f t="shared" si="29"/>
        <v>0</v>
      </c>
      <c r="X76" s="34"/>
      <c r="Y76" s="34"/>
      <c r="Z76" s="33">
        <f t="shared" si="30"/>
        <v>0</v>
      </c>
      <c r="AA76" s="34"/>
      <c r="AB76" s="34"/>
      <c r="AC76" s="33">
        <f t="shared" si="31"/>
        <v>2791</v>
      </c>
      <c r="AD76" s="34">
        <f>2991-200</f>
        <v>2791</v>
      </c>
      <c r="AE76" s="34">
        <f>2871-200</f>
        <v>2671</v>
      </c>
      <c r="AF76" s="34"/>
      <c r="AG76" s="33">
        <f t="shared" si="32"/>
        <v>0</v>
      </c>
      <c r="AH76" s="34"/>
      <c r="AI76" s="34"/>
      <c r="AJ76" s="33">
        <f t="shared" si="33"/>
        <v>0</v>
      </c>
      <c r="AK76" s="34"/>
      <c r="AL76" s="34"/>
      <c r="AM76" s="33">
        <f t="shared" si="34"/>
        <v>0</v>
      </c>
      <c r="AN76" s="34"/>
      <c r="AO76" s="34"/>
      <c r="AP76" s="33">
        <f t="shared" si="35"/>
        <v>0</v>
      </c>
      <c r="AQ76" s="34"/>
      <c r="AR76" s="34"/>
      <c r="AS76" s="33">
        <f t="shared" si="36"/>
        <v>0</v>
      </c>
      <c r="AT76" s="34"/>
      <c r="AU76" s="34"/>
      <c r="AV76" s="33">
        <f t="shared" si="37"/>
        <v>0</v>
      </c>
      <c r="AW76" s="33">
        <f t="shared" si="38"/>
        <v>0</v>
      </c>
      <c r="AX76" s="33">
        <f t="shared" si="38"/>
        <v>0</v>
      </c>
      <c r="AY76" s="35"/>
      <c r="AZ76" s="35"/>
      <c r="BA76" s="35"/>
      <c r="BB76" s="35"/>
      <c r="BC76" s="35"/>
      <c r="BD76" s="35"/>
      <c r="BE76" s="34"/>
      <c r="BF76" s="34"/>
      <c r="BG76" s="33">
        <f t="shared" si="39"/>
        <v>0</v>
      </c>
      <c r="BH76" s="34"/>
      <c r="BI76" s="34"/>
      <c r="BJ76" s="33">
        <f t="shared" si="40"/>
        <v>0</v>
      </c>
      <c r="BK76" s="34"/>
      <c r="BL76" s="34"/>
      <c r="BM76" s="33">
        <f t="shared" si="41"/>
        <v>0</v>
      </c>
      <c r="BN76" s="34"/>
      <c r="BO76" s="34"/>
      <c r="BP76" s="34"/>
      <c r="BQ76" s="34"/>
      <c r="BR76" s="34"/>
      <c r="BS76" s="34"/>
      <c r="BT76" s="34"/>
      <c r="BU76" s="33">
        <f t="shared" si="42"/>
        <v>0</v>
      </c>
      <c r="BV76" s="34"/>
      <c r="BW76" s="34"/>
      <c r="BX76" s="33">
        <f t="shared" si="43"/>
        <v>0</v>
      </c>
      <c r="BY76" s="34"/>
      <c r="BZ76" s="34"/>
      <c r="CA76" s="33">
        <f t="shared" si="44"/>
        <v>0</v>
      </c>
      <c r="CB76" s="34"/>
      <c r="CC76" s="34"/>
      <c r="CD76" s="7">
        <f>CE76+CF76</f>
        <v>2791</v>
      </c>
      <c r="CE76" s="8">
        <f>C76+E76+L76+U76+X76+AA76+AD76+AH76+AK76+AN76+AQ76+AT76+BE76+BH76+BK76+BN76+BQ76+BR76+BT76+BV76+BY76+CB76+BC76+BA76+AY76+R76+BP76</f>
        <v>2791</v>
      </c>
      <c r="CF76" s="9">
        <f t="shared" si="47"/>
        <v>0</v>
      </c>
    </row>
    <row r="77" spans="1:84" ht="36" customHeight="1" x14ac:dyDescent="0.2">
      <c r="A77" s="6" t="s">
        <v>136</v>
      </c>
      <c r="B77" s="33">
        <f t="shared" si="25"/>
        <v>0</v>
      </c>
      <c r="C77" s="34"/>
      <c r="D77" s="34"/>
      <c r="E77" s="34"/>
      <c r="F77" s="34"/>
      <c r="G77" s="33">
        <f t="shared" si="24"/>
        <v>0</v>
      </c>
      <c r="H77" s="34"/>
      <c r="I77" s="34"/>
      <c r="J77" s="34"/>
      <c r="K77" s="34"/>
      <c r="L77" s="33">
        <f t="shared" si="26"/>
        <v>0</v>
      </c>
      <c r="M77" s="34"/>
      <c r="N77" s="34"/>
      <c r="O77" s="34"/>
      <c r="P77" s="34"/>
      <c r="Q77" s="33">
        <f t="shared" si="27"/>
        <v>0</v>
      </c>
      <c r="R77" s="34"/>
      <c r="S77" s="34"/>
      <c r="T77" s="33">
        <f t="shared" si="28"/>
        <v>0</v>
      </c>
      <c r="U77" s="34"/>
      <c r="V77" s="34"/>
      <c r="W77" s="33">
        <f t="shared" si="29"/>
        <v>0</v>
      </c>
      <c r="X77" s="34"/>
      <c r="Y77" s="34"/>
      <c r="Z77" s="33">
        <f t="shared" si="30"/>
        <v>0</v>
      </c>
      <c r="AA77" s="34"/>
      <c r="AB77" s="34"/>
      <c r="AC77" s="33">
        <f t="shared" si="31"/>
        <v>0</v>
      </c>
      <c r="AD77" s="34"/>
      <c r="AE77" s="34"/>
      <c r="AF77" s="34"/>
      <c r="AG77" s="33">
        <f t="shared" si="32"/>
        <v>0</v>
      </c>
      <c r="AH77" s="34"/>
      <c r="AI77" s="34"/>
      <c r="AJ77" s="33">
        <f t="shared" si="33"/>
        <v>0</v>
      </c>
      <c r="AK77" s="34"/>
      <c r="AL77" s="34"/>
      <c r="AM77" s="33">
        <f t="shared" si="34"/>
        <v>0</v>
      </c>
      <c r="AN77" s="34"/>
      <c r="AO77" s="34"/>
      <c r="AP77" s="33">
        <f t="shared" si="35"/>
        <v>0</v>
      </c>
      <c r="AQ77" s="34"/>
      <c r="AR77" s="34"/>
      <c r="AS77" s="33">
        <f t="shared" si="36"/>
        <v>0</v>
      </c>
      <c r="AT77" s="34"/>
      <c r="AU77" s="34"/>
      <c r="AV77" s="33">
        <f t="shared" si="37"/>
        <v>28875</v>
      </c>
      <c r="AW77" s="33">
        <f t="shared" si="38"/>
        <v>28875</v>
      </c>
      <c r="AX77" s="33">
        <f t="shared" si="38"/>
        <v>0</v>
      </c>
      <c r="AY77" s="35">
        <f>714-100</f>
        <v>614</v>
      </c>
      <c r="AZ77" s="35"/>
      <c r="BA77" s="35">
        <v>2151</v>
      </c>
      <c r="BB77" s="35"/>
      <c r="BC77" s="35">
        <v>1171</v>
      </c>
      <c r="BD77" s="35"/>
      <c r="BE77" s="34">
        <v>24939</v>
      </c>
      <c r="BF77" s="34"/>
      <c r="BG77" s="33">
        <f t="shared" si="39"/>
        <v>0</v>
      </c>
      <c r="BH77" s="34"/>
      <c r="BI77" s="34"/>
      <c r="BJ77" s="33">
        <f t="shared" si="40"/>
        <v>0</v>
      </c>
      <c r="BK77" s="34"/>
      <c r="BL77" s="34"/>
      <c r="BM77" s="33">
        <f t="shared" si="41"/>
        <v>0</v>
      </c>
      <c r="BN77" s="34"/>
      <c r="BO77" s="34"/>
      <c r="BP77" s="34"/>
      <c r="BQ77" s="34"/>
      <c r="BR77" s="34"/>
      <c r="BS77" s="34"/>
      <c r="BT77" s="34"/>
      <c r="BU77" s="33">
        <f t="shared" si="42"/>
        <v>0</v>
      </c>
      <c r="BV77" s="34"/>
      <c r="BW77" s="34"/>
      <c r="BX77" s="33">
        <f t="shared" si="43"/>
        <v>0</v>
      </c>
      <c r="BY77" s="34"/>
      <c r="BZ77" s="34"/>
      <c r="CA77" s="33">
        <f t="shared" si="44"/>
        <v>0</v>
      </c>
      <c r="CB77" s="34"/>
      <c r="CC77" s="34"/>
      <c r="CD77" s="7">
        <f t="shared" si="45"/>
        <v>28875</v>
      </c>
      <c r="CE77" s="8">
        <f t="shared" si="46"/>
        <v>28875</v>
      </c>
      <c r="CF77" s="9">
        <f t="shared" si="47"/>
        <v>0</v>
      </c>
    </row>
    <row r="78" spans="1:84" ht="47.25" x14ac:dyDescent="0.2">
      <c r="A78" s="6" t="s">
        <v>137</v>
      </c>
      <c r="B78" s="33">
        <f t="shared" si="25"/>
        <v>0</v>
      </c>
      <c r="C78" s="34"/>
      <c r="D78" s="34"/>
      <c r="E78" s="34"/>
      <c r="F78" s="34"/>
      <c r="G78" s="33">
        <f t="shared" si="24"/>
        <v>0</v>
      </c>
      <c r="H78" s="34"/>
      <c r="I78" s="34"/>
      <c r="J78" s="34"/>
      <c r="K78" s="34"/>
      <c r="L78" s="33">
        <f t="shared" si="26"/>
        <v>0</v>
      </c>
      <c r="M78" s="34"/>
      <c r="N78" s="34"/>
      <c r="O78" s="34"/>
      <c r="P78" s="34"/>
      <c r="Q78" s="33">
        <f t="shared" si="27"/>
        <v>0</v>
      </c>
      <c r="R78" s="34"/>
      <c r="S78" s="34"/>
      <c r="T78" s="33">
        <f t="shared" si="28"/>
        <v>0</v>
      </c>
      <c r="U78" s="34"/>
      <c r="V78" s="34"/>
      <c r="W78" s="33">
        <f t="shared" si="29"/>
        <v>0</v>
      </c>
      <c r="X78" s="34"/>
      <c r="Y78" s="34"/>
      <c r="Z78" s="33">
        <f t="shared" si="30"/>
        <v>0</v>
      </c>
      <c r="AA78" s="34"/>
      <c r="AB78" s="34"/>
      <c r="AC78" s="33">
        <f t="shared" si="31"/>
        <v>0</v>
      </c>
      <c r="AD78" s="34"/>
      <c r="AE78" s="34"/>
      <c r="AF78" s="34"/>
      <c r="AG78" s="33">
        <f t="shared" si="32"/>
        <v>0</v>
      </c>
      <c r="AH78" s="34"/>
      <c r="AI78" s="34"/>
      <c r="AJ78" s="33">
        <f t="shared" si="33"/>
        <v>0</v>
      </c>
      <c r="AK78" s="34"/>
      <c r="AL78" s="34"/>
      <c r="AM78" s="33">
        <f t="shared" si="34"/>
        <v>0</v>
      </c>
      <c r="AN78" s="34"/>
      <c r="AO78" s="34"/>
      <c r="AP78" s="33">
        <f t="shared" si="35"/>
        <v>0</v>
      </c>
      <c r="AQ78" s="34"/>
      <c r="AR78" s="34"/>
      <c r="AS78" s="33">
        <f t="shared" si="36"/>
        <v>0</v>
      </c>
      <c r="AT78" s="34"/>
      <c r="AU78" s="34"/>
      <c r="AV78" s="33">
        <f t="shared" si="37"/>
        <v>0</v>
      </c>
      <c r="AW78" s="33">
        <f t="shared" si="38"/>
        <v>0</v>
      </c>
      <c r="AX78" s="33">
        <f t="shared" si="38"/>
        <v>0</v>
      </c>
      <c r="AY78" s="35"/>
      <c r="AZ78" s="35"/>
      <c r="BA78" s="35"/>
      <c r="BB78" s="35"/>
      <c r="BC78" s="35"/>
      <c r="BD78" s="35"/>
      <c r="BE78" s="34"/>
      <c r="BF78" s="34"/>
      <c r="BG78" s="33">
        <f t="shared" si="39"/>
        <v>0</v>
      </c>
      <c r="BH78" s="34"/>
      <c r="BI78" s="34"/>
      <c r="BJ78" s="33">
        <f t="shared" si="40"/>
        <v>0</v>
      </c>
      <c r="BK78" s="34"/>
      <c r="BL78" s="34"/>
      <c r="BM78" s="33">
        <f t="shared" si="41"/>
        <v>0</v>
      </c>
      <c r="BN78" s="34"/>
      <c r="BO78" s="34"/>
      <c r="BP78" s="34"/>
      <c r="BQ78" s="34"/>
      <c r="BR78" s="34"/>
      <c r="BS78" s="34"/>
      <c r="BT78" s="34"/>
      <c r="BU78" s="33">
        <f t="shared" si="42"/>
        <v>0</v>
      </c>
      <c r="BV78" s="34"/>
      <c r="BW78" s="34"/>
      <c r="BX78" s="33">
        <f t="shared" si="43"/>
        <v>0</v>
      </c>
      <c r="BY78" s="34"/>
      <c r="BZ78" s="34"/>
      <c r="CA78" s="33">
        <f t="shared" si="44"/>
        <v>380</v>
      </c>
      <c r="CB78" s="34">
        <f>331+49</f>
        <v>380</v>
      </c>
      <c r="CC78" s="34"/>
      <c r="CD78" s="7">
        <f t="shared" si="45"/>
        <v>380</v>
      </c>
      <c r="CE78" s="8">
        <f t="shared" si="46"/>
        <v>380</v>
      </c>
      <c r="CF78" s="9">
        <f t="shared" si="47"/>
        <v>0</v>
      </c>
    </row>
    <row r="79" spans="1:84" ht="47.25" x14ac:dyDescent="0.2">
      <c r="A79" s="6" t="s">
        <v>138</v>
      </c>
      <c r="B79" s="33">
        <f t="shared" si="25"/>
        <v>0</v>
      </c>
      <c r="C79" s="34"/>
      <c r="D79" s="34"/>
      <c r="E79" s="34"/>
      <c r="F79" s="34"/>
      <c r="G79" s="33">
        <f t="shared" si="24"/>
        <v>0</v>
      </c>
      <c r="H79" s="34"/>
      <c r="I79" s="34"/>
      <c r="J79" s="34"/>
      <c r="K79" s="34"/>
      <c r="L79" s="33">
        <f t="shared" si="26"/>
        <v>0</v>
      </c>
      <c r="M79" s="34"/>
      <c r="N79" s="34"/>
      <c r="O79" s="34"/>
      <c r="P79" s="34"/>
      <c r="Q79" s="33">
        <f t="shared" si="27"/>
        <v>0</v>
      </c>
      <c r="R79" s="34"/>
      <c r="S79" s="34"/>
      <c r="T79" s="33">
        <f t="shared" si="28"/>
        <v>0</v>
      </c>
      <c r="U79" s="34"/>
      <c r="V79" s="34"/>
      <c r="W79" s="33">
        <f t="shared" si="29"/>
        <v>0</v>
      </c>
      <c r="X79" s="34"/>
      <c r="Y79" s="34"/>
      <c r="Z79" s="33">
        <f t="shared" si="30"/>
        <v>0</v>
      </c>
      <c r="AA79" s="34"/>
      <c r="AB79" s="34"/>
      <c r="AC79" s="33">
        <f t="shared" si="31"/>
        <v>0</v>
      </c>
      <c r="AD79" s="34"/>
      <c r="AE79" s="34"/>
      <c r="AF79" s="34"/>
      <c r="AG79" s="33">
        <f t="shared" si="32"/>
        <v>0</v>
      </c>
      <c r="AH79" s="34"/>
      <c r="AI79" s="34"/>
      <c r="AJ79" s="33">
        <f t="shared" si="33"/>
        <v>0</v>
      </c>
      <c r="AK79" s="34"/>
      <c r="AL79" s="34"/>
      <c r="AM79" s="33">
        <f t="shared" si="34"/>
        <v>0</v>
      </c>
      <c r="AN79" s="34"/>
      <c r="AO79" s="34"/>
      <c r="AP79" s="33">
        <f t="shared" si="35"/>
        <v>0</v>
      </c>
      <c r="AQ79" s="34"/>
      <c r="AR79" s="34"/>
      <c r="AS79" s="33">
        <f t="shared" si="36"/>
        <v>0</v>
      </c>
      <c r="AT79" s="34"/>
      <c r="AU79" s="34"/>
      <c r="AV79" s="33">
        <f t="shared" si="37"/>
        <v>0</v>
      </c>
      <c r="AW79" s="33">
        <f t="shared" si="38"/>
        <v>0</v>
      </c>
      <c r="AX79" s="33">
        <f t="shared" si="38"/>
        <v>0</v>
      </c>
      <c r="AY79" s="35"/>
      <c r="AZ79" s="35"/>
      <c r="BA79" s="35"/>
      <c r="BB79" s="35"/>
      <c r="BC79" s="35"/>
      <c r="BD79" s="35"/>
      <c r="BE79" s="34"/>
      <c r="BF79" s="34"/>
      <c r="BG79" s="33">
        <f t="shared" si="39"/>
        <v>0</v>
      </c>
      <c r="BH79" s="34"/>
      <c r="BI79" s="34"/>
      <c r="BJ79" s="33">
        <f t="shared" si="40"/>
        <v>0</v>
      </c>
      <c r="BK79" s="34"/>
      <c r="BL79" s="34"/>
      <c r="BM79" s="33">
        <f t="shared" si="41"/>
        <v>0</v>
      </c>
      <c r="BN79" s="34"/>
      <c r="BO79" s="34"/>
      <c r="BP79" s="34"/>
      <c r="BQ79" s="34"/>
      <c r="BR79" s="34"/>
      <c r="BS79" s="34"/>
      <c r="BT79" s="34"/>
      <c r="BU79" s="33">
        <f t="shared" si="42"/>
        <v>0</v>
      </c>
      <c r="BV79" s="34"/>
      <c r="BW79" s="34"/>
      <c r="BX79" s="33">
        <f t="shared" si="43"/>
        <v>0</v>
      </c>
      <c r="BY79" s="34"/>
      <c r="BZ79" s="34"/>
      <c r="CA79" s="33">
        <f t="shared" si="44"/>
        <v>930</v>
      </c>
      <c r="CB79" s="34">
        <v>682</v>
      </c>
      <c r="CC79" s="34">
        <v>248</v>
      </c>
      <c r="CD79" s="7">
        <f t="shared" si="45"/>
        <v>930</v>
      </c>
      <c r="CE79" s="8">
        <f t="shared" si="46"/>
        <v>682</v>
      </c>
      <c r="CF79" s="9">
        <f t="shared" si="47"/>
        <v>248</v>
      </c>
    </row>
    <row r="80" spans="1:84" ht="47.25" x14ac:dyDescent="0.2">
      <c r="A80" s="6" t="s">
        <v>139</v>
      </c>
      <c r="B80" s="33">
        <f t="shared" si="25"/>
        <v>0</v>
      </c>
      <c r="C80" s="34"/>
      <c r="D80" s="34"/>
      <c r="E80" s="34"/>
      <c r="F80" s="34"/>
      <c r="G80" s="33">
        <f t="shared" si="24"/>
        <v>0</v>
      </c>
      <c r="H80" s="34"/>
      <c r="I80" s="34"/>
      <c r="J80" s="34"/>
      <c r="K80" s="34"/>
      <c r="L80" s="33">
        <f t="shared" si="26"/>
        <v>0</v>
      </c>
      <c r="M80" s="34"/>
      <c r="N80" s="34"/>
      <c r="O80" s="34"/>
      <c r="P80" s="34"/>
      <c r="Q80" s="33">
        <f t="shared" si="27"/>
        <v>0</v>
      </c>
      <c r="R80" s="34"/>
      <c r="S80" s="34"/>
      <c r="T80" s="33">
        <f t="shared" si="28"/>
        <v>0</v>
      </c>
      <c r="U80" s="34"/>
      <c r="V80" s="34"/>
      <c r="W80" s="33">
        <f t="shared" si="29"/>
        <v>0</v>
      </c>
      <c r="X80" s="34"/>
      <c r="Y80" s="34"/>
      <c r="Z80" s="33">
        <f t="shared" si="30"/>
        <v>0</v>
      </c>
      <c r="AA80" s="34"/>
      <c r="AB80" s="34"/>
      <c r="AC80" s="33">
        <f t="shared" si="31"/>
        <v>0</v>
      </c>
      <c r="AD80" s="34"/>
      <c r="AE80" s="34"/>
      <c r="AF80" s="34"/>
      <c r="AG80" s="33">
        <f t="shared" si="32"/>
        <v>0</v>
      </c>
      <c r="AH80" s="34"/>
      <c r="AI80" s="34"/>
      <c r="AJ80" s="33">
        <f t="shared" si="33"/>
        <v>0</v>
      </c>
      <c r="AK80" s="34"/>
      <c r="AL80" s="34"/>
      <c r="AM80" s="33">
        <f t="shared" si="34"/>
        <v>0</v>
      </c>
      <c r="AN80" s="34"/>
      <c r="AO80" s="34"/>
      <c r="AP80" s="33">
        <f t="shared" si="35"/>
        <v>0</v>
      </c>
      <c r="AQ80" s="34"/>
      <c r="AR80" s="34"/>
      <c r="AS80" s="33">
        <f t="shared" si="36"/>
        <v>0</v>
      </c>
      <c r="AT80" s="34"/>
      <c r="AU80" s="34"/>
      <c r="AV80" s="33">
        <f t="shared" si="37"/>
        <v>0</v>
      </c>
      <c r="AW80" s="33">
        <f t="shared" si="38"/>
        <v>0</v>
      </c>
      <c r="AX80" s="33">
        <f t="shared" si="38"/>
        <v>0</v>
      </c>
      <c r="AY80" s="35"/>
      <c r="AZ80" s="35"/>
      <c r="BA80" s="35"/>
      <c r="BB80" s="35"/>
      <c r="BC80" s="35"/>
      <c r="BD80" s="35"/>
      <c r="BE80" s="34"/>
      <c r="BF80" s="34"/>
      <c r="BG80" s="33">
        <f t="shared" si="39"/>
        <v>0</v>
      </c>
      <c r="BH80" s="34"/>
      <c r="BI80" s="34"/>
      <c r="BJ80" s="33">
        <f t="shared" si="40"/>
        <v>0</v>
      </c>
      <c r="BK80" s="34"/>
      <c r="BL80" s="34"/>
      <c r="BM80" s="33">
        <f t="shared" si="41"/>
        <v>0</v>
      </c>
      <c r="BN80" s="34"/>
      <c r="BO80" s="34"/>
      <c r="BP80" s="34"/>
      <c r="BQ80" s="34"/>
      <c r="BR80" s="34"/>
      <c r="BS80" s="34"/>
      <c r="BT80" s="34"/>
      <c r="BU80" s="33">
        <f t="shared" si="42"/>
        <v>0</v>
      </c>
      <c r="BV80" s="34"/>
      <c r="BW80" s="34"/>
      <c r="BX80" s="33">
        <f t="shared" si="43"/>
        <v>0</v>
      </c>
      <c r="BY80" s="34"/>
      <c r="BZ80" s="34"/>
      <c r="CA80" s="33">
        <f t="shared" si="44"/>
        <v>502</v>
      </c>
      <c r="CB80" s="34">
        <f>551-49</f>
        <v>502</v>
      </c>
      <c r="CC80" s="34"/>
      <c r="CD80" s="7">
        <f t="shared" si="45"/>
        <v>502</v>
      </c>
      <c r="CE80" s="8">
        <f t="shared" si="46"/>
        <v>502</v>
      </c>
      <c r="CF80" s="9">
        <f t="shared" si="47"/>
        <v>0</v>
      </c>
    </row>
    <row r="81" spans="1:84" ht="47.25" x14ac:dyDescent="0.2">
      <c r="A81" s="6" t="s">
        <v>140</v>
      </c>
      <c r="B81" s="33">
        <f t="shared" si="25"/>
        <v>0</v>
      </c>
      <c r="C81" s="34"/>
      <c r="D81" s="34"/>
      <c r="E81" s="34"/>
      <c r="F81" s="34"/>
      <c r="G81" s="33">
        <f t="shared" si="24"/>
        <v>0</v>
      </c>
      <c r="H81" s="34"/>
      <c r="I81" s="34"/>
      <c r="J81" s="34"/>
      <c r="K81" s="34"/>
      <c r="L81" s="33">
        <f t="shared" si="26"/>
        <v>0</v>
      </c>
      <c r="M81" s="34"/>
      <c r="N81" s="34"/>
      <c r="O81" s="34"/>
      <c r="P81" s="34"/>
      <c r="Q81" s="33">
        <f t="shared" si="27"/>
        <v>0</v>
      </c>
      <c r="R81" s="34"/>
      <c r="S81" s="34"/>
      <c r="T81" s="33">
        <f t="shared" si="28"/>
        <v>0</v>
      </c>
      <c r="U81" s="34"/>
      <c r="V81" s="34"/>
      <c r="W81" s="33">
        <f t="shared" si="29"/>
        <v>0</v>
      </c>
      <c r="X81" s="34"/>
      <c r="Y81" s="34"/>
      <c r="Z81" s="33">
        <f t="shared" si="30"/>
        <v>0</v>
      </c>
      <c r="AA81" s="34"/>
      <c r="AB81" s="34"/>
      <c r="AC81" s="33">
        <f t="shared" si="31"/>
        <v>0</v>
      </c>
      <c r="AD81" s="34"/>
      <c r="AE81" s="34"/>
      <c r="AF81" s="34"/>
      <c r="AG81" s="33">
        <f t="shared" si="32"/>
        <v>0</v>
      </c>
      <c r="AH81" s="34"/>
      <c r="AI81" s="34"/>
      <c r="AJ81" s="33">
        <f t="shared" si="33"/>
        <v>0</v>
      </c>
      <c r="AK81" s="34"/>
      <c r="AL81" s="34"/>
      <c r="AM81" s="33">
        <f t="shared" si="34"/>
        <v>0</v>
      </c>
      <c r="AN81" s="34"/>
      <c r="AO81" s="34"/>
      <c r="AP81" s="33">
        <f t="shared" si="35"/>
        <v>0</v>
      </c>
      <c r="AQ81" s="34"/>
      <c r="AR81" s="34"/>
      <c r="AS81" s="33">
        <f t="shared" si="36"/>
        <v>0</v>
      </c>
      <c r="AT81" s="34"/>
      <c r="AU81" s="34"/>
      <c r="AV81" s="33">
        <f t="shared" si="37"/>
        <v>0</v>
      </c>
      <c r="AW81" s="33">
        <f t="shared" si="38"/>
        <v>0</v>
      </c>
      <c r="AX81" s="33">
        <f t="shared" si="38"/>
        <v>0</v>
      </c>
      <c r="AY81" s="35"/>
      <c r="AZ81" s="35"/>
      <c r="BA81" s="35"/>
      <c r="BB81" s="35"/>
      <c r="BC81" s="35"/>
      <c r="BD81" s="35"/>
      <c r="BE81" s="34"/>
      <c r="BF81" s="34"/>
      <c r="BG81" s="33">
        <f t="shared" si="39"/>
        <v>0</v>
      </c>
      <c r="BH81" s="34"/>
      <c r="BI81" s="34"/>
      <c r="BJ81" s="33">
        <f t="shared" si="40"/>
        <v>0</v>
      </c>
      <c r="BK81" s="34"/>
      <c r="BL81" s="34"/>
      <c r="BM81" s="33">
        <f t="shared" si="41"/>
        <v>1431</v>
      </c>
      <c r="BN81" s="34">
        <v>1120</v>
      </c>
      <c r="BO81" s="34"/>
      <c r="BP81" s="34">
        <v>311</v>
      </c>
      <c r="BQ81" s="34"/>
      <c r="BR81" s="34">
        <f>956+144</f>
        <v>1100</v>
      </c>
      <c r="BS81" s="34"/>
      <c r="BT81" s="34"/>
      <c r="BU81" s="33">
        <f t="shared" si="42"/>
        <v>0</v>
      </c>
      <c r="BV81" s="34"/>
      <c r="BW81" s="34"/>
      <c r="BX81" s="33">
        <f t="shared" si="43"/>
        <v>0</v>
      </c>
      <c r="BY81" s="34"/>
      <c r="BZ81" s="34"/>
      <c r="CA81" s="33">
        <f t="shared" si="44"/>
        <v>0</v>
      </c>
      <c r="CB81" s="34"/>
      <c r="CC81" s="34"/>
      <c r="CD81" s="7">
        <f t="shared" si="45"/>
        <v>2531</v>
      </c>
      <c r="CE81" s="8">
        <f t="shared" si="46"/>
        <v>2531</v>
      </c>
      <c r="CF81" s="9">
        <f t="shared" si="47"/>
        <v>0</v>
      </c>
    </row>
    <row r="82" spans="1:84" ht="47.25" x14ac:dyDescent="0.2">
      <c r="A82" s="6" t="s">
        <v>141</v>
      </c>
      <c r="B82" s="33">
        <f t="shared" si="25"/>
        <v>0</v>
      </c>
      <c r="C82" s="34"/>
      <c r="D82" s="34"/>
      <c r="E82" s="34"/>
      <c r="F82" s="34"/>
      <c r="G82" s="33">
        <f t="shared" si="24"/>
        <v>0</v>
      </c>
      <c r="H82" s="34"/>
      <c r="I82" s="34"/>
      <c r="J82" s="34"/>
      <c r="K82" s="34"/>
      <c r="L82" s="33">
        <f t="shared" si="26"/>
        <v>0</v>
      </c>
      <c r="M82" s="34"/>
      <c r="N82" s="34"/>
      <c r="O82" s="34"/>
      <c r="P82" s="34"/>
      <c r="Q82" s="33">
        <f t="shared" si="27"/>
        <v>0</v>
      </c>
      <c r="R82" s="34"/>
      <c r="S82" s="34"/>
      <c r="T82" s="33">
        <f t="shared" si="28"/>
        <v>0</v>
      </c>
      <c r="U82" s="34"/>
      <c r="V82" s="34"/>
      <c r="W82" s="33">
        <f t="shared" si="29"/>
        <v>0</v>
      </c>
      <c r="X82" s="34"/>
      <c r="Y82" s="34"/>
      <c r="Z82" s="33">
        <f t="shared" si="30"/>
        <v>200</v>
      </c>
      <c r="AA82" s="34"/>
      <c r="AB82" s="34">
        <v>200</v>
      </c>
      <c r="AC82" s="33">
        <f t="shared" si="31"/>
        <v>0</v>
      </c>
      <c r="AD82" s="34"/>
      <c r="AE82" s="34"/>
      <c r="AF82" s="34"/>
      <c r="AG82" s="33">
        <f t="shared" si="32"/>
        <v>0</v>
      </c>
      <c r="AH82" s="34"/>
      <c r="AI82" s="34"/>
      <c r="AJ82" s="33">
        <f t="shared" si="33"/>
        <v>0</v>
      </c>
      <c r="AK82" s="34"/>
      <c r="AL82" s="34"/>
      <c r="AM82" s="33">
        <f t="shared" si="34"/>
        <v>0</v>
      </c>
      <c r="AN82" s="34"/>
      <c r="AO82" s="34"/>
      <c r="AP82" s="33">
        <f t="shared" si="35"/>
        <v>0</v>
      </c>
      <c r="AQ82" s="34"/>
      <c r="AR82" s="34"/>
      <c r="AS82" s="33">
        <f t="shared" si="36"/>
        <v>0</v>
      </c>
      <c r="AT82" s="34"/>
      <c r="AU82" s="34"/>
      <c r="AV82" s="33">
        <f t="shared" si="37"/>
        <v>0</v>
      </c>
      <c r="AW82" s="33">
        <f t="shared" si="38"/>
        <v>0</v>
      </c>
      <c r="AX82" s="33">
        <f t="shared" si="38"/>
        <v>0</v>
      </c>
      <c r="AY82" s="35"/>
      <c r="AZ82" s="35"/>
      <c r="BA82" s="35"/>
      <c r="BB82" s="35"/>
      <c r="BC82" s="35"/>
      <c r="BD82" s="35"/>
      <c r="BE82" s="34"/>
      <c r="BF82" s="34"/>
      <c r="BG82" s="33">
        <f t="shared" si="39"/>
        <v>0</v>
      </c>
      <c r="BH82" s="34"/>
      <c r="BI82" s="34"/>
      <c r="BJ82" s="33">
        <f t="shared" si="40"/>
        <v>0</v>
      </c>
      <c r="BK82" s="34"/>
      <c r="BL82" s="34"/>
      <c r="BM82" s="33">
        <f t="shared" si="41"/>
        <v>0</v>
      </c>
      <c r="BN82" s="34"/>
      <c r="BO82" s="34"/>
      <c r="BP82" s="34"/>
      <c r="BQ82" s="34"/>
      <c r="BR82" s="34"/>
      <c r="BS82" s="34"/>
      <c r="BT82" s="34"/>
      <c r="BU82" s="33">
        <f t="shared" si="42"/>
        <v>0</v>
      </c>
      <c r="BV82" s="34"/>
      <c r="BW82" s="34"/>
      <c r="BX82" s="33">
        <f t="shared" si="43"/>
        <v>0</v>
      </c>
      <c r="BY82" s="34"/>
      <c r="BZ82" s="34"/>
      <c r="CA82" s="33">
        <f t="shared" si="44"/>
        <v>0</v>
      </c>
      <c r="CB82" s="34"/>
      <c r="CC82" s="34"/>
      <c r="CD82" s="7">
        <f t="shared" si="45"/>
        <v>200</v>
      </c>
      <c r="CE82" s="8">
        <f t="shared" si="46"/>
        <v>0</v>
      </c>
      <c r="CF82" s="9">
        <f t="shared" si="47"/>
        <v>200</v>
      </c>
    </row>
    <row r="83" spans="1:84" ht="47.25" x14ac:dyDescent="0.2">
      <c r="A83" s="6" t="s">
        <v>142</v>
      </c>
      <c r="B83" s="33">
        <f t="shared" si="25"/>
        <v>0</v>
      </c>
      <c r="C83" s="34"/>
      <c r="D83" s="34"/>
      <c r="E83" s="34"/>
      <c r="F83" s="34"/>
      <c r="G83" s="33">
        <f t="shared" si="24"/>
        <v>0</v>
      </c>
      <c r="H83" s="34"/>
      <c r="I83" s="34"/>
      <c r="J83" s="34"/>
      <c r="K83" s="34"/>
      <c r="L83" s="33">
        <f t="shared" si="26"/>
        <v>528</v>
      </c>
      <c r="M83" s="34"/>
      <c r="N83" s="34"/>
      <c r="O83" s="34"/>
      <c r="P83" s="34">
        <v>528</v>
      </c>
      <c r="Q83" s="33">
        <f t="shared" si="27"/>
        <v>0</v>
      </c>
      <c r="R83" s="34"/>
      <c r="S83" s="34"/>
      <c r="T83" s="33">
        <f t="shared" si="28"/>
        <v>0</v>
      </c>
      <c r="U83" s="34"/>
      <c r="V83" s="34"/>
      <c r="W83" s="33">
        <f t="shared" si="29"/>
        <v>0</v>
      </c>
      <c r="X83" s="34"/>
      <c r="Y83" s="34"/>
      <c r="Z83" s="33">
        <f t="shared" si="30"/>
        <v>105</v>
      </c>
      <c r="AA83" s="34">
        <v>105</v>
      </c>
      <c r="AB83" s="34"/>
      <c r="AC83" s="33">
        <f t="shared" si="31"/>
        <v>0</v>
      </c>
      <c r="AD83" s="34"/>
      <c r="AE83" s="34"/>
      <c r="AF83" s="34"/>
      <c r="AG83" s="33">
        <f t="shared" si="32"/>
        <v>0</v>
      </c>
      <c r="AH83" s="34"/>
      <c r="AI83" s="34"/>
      <c r="AJ83" s="33">
        <f t="shared" si="33"/>
        <v>0</v>
      </c>
      <c r="AK83" s="34"/>
      <c r="AL83" s="34"/>
      <c r="AM83" s="33">
        <f t="shared" si="34"/>
        <v>0</v>
      </c>
      <c r="AN83" s="34"/>
      <c r="AO83" s="34"/>
      <c r="AP83" s="33">
        <f t="shared" si="35"/>
        <v>160</v>
      </c>
      <c r="AQ83" s="34">
        <v>160</v>
      </c>
      <c r="AR83" s="34"/>
      <c r="AS83" s="33">
        <f t="shared" si="36"/>
        <v>0</v>
      </c>
      <c r="AT83" s="34"/>
      <c r="AU83" s="34"/>
      <c r="AV83" s="33">
        <f t="shared" si="37"/>
        <v>0</v>
      </c>
      <c r="AW83" s="33">
        <f t="shared" si="38"/>
        <v>0</v>
      </c>
      <c r="AX83" s="33">
        <f t="shared" si="38"/>
        <v>0</v>
      </c>
      <c r="AY83" s="35"/>
      <c r="AZ83" s="35"/>
      <c r="BA83" s="35"/>
      <c r="BB83" s="35"/>
      <c r="BC83" s="35"/>
      <c r="BD83" s="35"/>
      <c r="BE83" s="34"/>
      <c r="BF83" s="34"/>
      <c r="BG83" s="33">
        <f t="shared" si="39"/>
        <v>0</v>
      </c>
      <c r="BH83" s="34"/>
      <c r="BI83" s="34"/>
      <c r="BJ83" s="33">
        <f t="shared" si="40"/>
        <v>0</v>
      </c>
      <c r="BK83" s="34"/>
      <c r="BL83" s="34"/>
      <c r="BM83" s="33">
        <f t="shared" si="41"/>
        <v>0</v>
      </c>
      <c r="BN83" s="34"/>
      <c r="BO83" s="34"/>
      <c r="BP83" s="34"/>
      <c r="BQ83" s="34"/>
      <c r="BR83" s="34"/>
      <c r="BS83" s="34"/>
      <c r="BT83" s="34"/>
      <c r="BU83" s="33">
        <f t="shared" si="42"/>
        <v>0</v>
      </c>
      <c r="BV83" s="34"/>
      <c r="BW83" s="34"/>
      <c r="BX83" s="33">
        <f t="shared" si="43"/>
        <v>0</v>
      </c>
      <c r="BY83" s="34"/>
      <c r="BZ83" s="34"/>
      <c r="CA83" s="33">
        <f t="shared" si="44"/>
        <v>0</v>
      </c>
      <c r="CB83" s="34"/>
      <c r="CC83" s="34"/>
      <c r="CD83" s="7">
        <f t="shared" si="45"/>
        <v>793</v>
      </c>
      <c r="CE83" s="8">
        <f t="shared" si="46"/>
        <v>793</v>
      </c>
      <c r="CF83" s="9">
        <f t="shared" si="47"/>
        <v>0</v>
      </c>
    </row>
    <row r="84" spans="1:84" ht="45.75" customHeight="1" x14ac:dyDescent="0.2">
      <c r="A84" s="6" t="s">
        <v>143</v>
      </c>
      <c r="B84" s="33">
        <f t="shared" si="25"/>
        <v>0</v>
      </c>
      <c r="C84" s="34"/>
      <c r="D84" s="34"/>
      <c r="E84" s="34"/>
      <c r="F84" s="34"/>
      <c r="G84" s="33">
        <f t="shared" si="24"/>
        <v>0</v>
      </c>
      <c r="H84" s="34"/>
      <c r="I84" s="34"/>
      <c r="J84" s="34"/>
      <c r="K84" s="34"/>
      <c r="L84" s="33">
        <f t="shared" si="26"/>
        <v>1200</v>
      </c>
      <c r="M84" s="34"/>
      <c r="N84" s="34"/>
      <c r="O84" s="34"/>
      <c r="P84" s="34">
        <v>1200</v>
      </c>
      <c r="Q84" s="33">
        <f t="shared" si="27"/>
        <v>0</v>
      </c>
      <c r="R84" s="34"/>
      <c r="S84" s="34"/>
      <c r="T84" s="33">
        <f t="shared" si="28"/>
        <v>0</v>
      </c>
      <c r="U84" s="34"/>
      <c r="V84" s="34"/>
      <c r="W84" s="33">
        <f t="shared" si="29"/>
        <v>0</v>
      </c>
      <c r="X84" s="34"/>
      <c r="Y84" s="34"/>
      <c r="Z84" s="33">
        <f t="shared" si="30"/>
        <v>174</v>
      </c>
      <c r="AA84" s="34">
        <v>174</v>
      </c>
      <c r="AB84" s="34"/>
      <c r="AC84" s="33">
        <f t="shared" si="31"/>
        <v>0</v>
      </c>
      <c r="AD84" s="34"/>
      <c r="AE84" s="34"/>
      <c r="AF84" s="34"/>
      <c r="AG84" s="33">
        <f t="shared" si="32"/>
        <v>0</v>
      </c>
      <c r="AH84" s="34"/>
      <c r="AI84" s="34"/>
      <c r="AJ84" s="33">
        <f t="shared" si="33"/>
        <v>0</v>
      </c>
      <c r="AK84" s="34"/>
      <c r="AL84" s="34"/>
      <c r="AM84" s="33">
        <f t="shared" si="34"/>
        <v>0</v>
      </c>
      <c r="AN84" s="34"/>
      <c r="AO84" s="34"/>
      <c r="AP84" s="33">
        <f t="shared" si="35"/>
        <v>209</v>
      </c>
      <c r="AQ84" s="34">
        <v>209</v>
      </c>
      <c r="AR84" s="34"/>
      <c r="AS84" s="33">
        <f t="shared" si="36"/>
        <v>0</v>
      </c>
      <c r="AT84" s="34"/>
      <c r="AU84" s="34"/>
      <c r="AV84" s="33">
        <f t="shared" si="37"/>
        <v>0</v>
      </c>
      <c r="AW84" s="33">
        <f t="shared" si="38"/>
        <v>0</v>
      </c>
      <c r="AX84" s="33">
        <f t="shared" si="38"/>
        <v>0</v>
      </c>
      <c r="AY84" s="35"/>
      <c r="AZ84" s="35"/>
      <c r="BA84" s="35"/>
      <c r="BB84" s="35"/>
      <c r="BC84" s="35"/>
      <c r="BD84" s="35"/>
      <c r="BE84" s="34"/>
      <c r="BF84" s="34"/>
      <c r="BG84" s="33">
        <f t="shared" si="39"/>
        <v>0</v>
      </c>
      <c r="BH84" s="34"/>
      <c r="BI84" s="34"/>
      <c r="BJ84" s="33">
        <f t="shared" si="40"/>
        <v>0</v>
      </c>
      <c r="BK84" s="34"/>
      <c r="BL84" s="34"/>
      <c r="BM84" s="33">
        <f t="shared" si="41"/>
        <v>181</v>
      </c>
      <c r="BN84" s="34">
        <v>119</v>
      </c>
      <c r="BO84" s="34"/>
      <c r="BP84" s="34">
        <v>62</v>
      </c>
      <c r="BQ84" s="34"/>
      <c r="BR84" s="34"/>
      <c r="BS84" s="34"/>
      <c r="BT84" s="34"/>
      <c r="BU84" s="33">
        <f t="shared" si="42"/>
        <v>0</v>
      </c>
      <c r="BV84" s="34"/>
      <c r="BW84" s="34"/>
      <c r="BX84" s="33">
        <f t="shared" si="43"/>
        <v>0</v>
      </c>
      <c r="BY84" s="34"/>
      <c r="BZ84" s="34"/>
      <c r="CA84" s="33">
        <f t="shared" si="44"/>
        <v>0</v>
      </c>
      <c r="CB84" s="34"/>
      <c r="CC84" s="34"/>
      <c r="CD84" s="7">
        <f t="shared" si="45"/>
        <v>1764</v>
      </c>
      <c r="CE84" s="8">
        <f t="shared" si="46"/>
        <v>1764</v>
      </c>
      <c r="CF84" s="9">
        <f t="shared" si="47"/>
        <v>0</v>
      </c>
    </row>
    <row r="85" spans="1:84" ht="94.5" x14ac:dyDescent="0.2">
      <c r="A85" s="6" t="s">
        <v>144</v>
      </c>
      <c r="B85" s="33">
        <f t="shared" si="25"/>
        <v>0</v>
      </c>
      <c r="C85" s="40"/>
      <c r="D85" s="40"/>
      <c r="E85" s="40"/>
      <c r="F85" s="40"/>
      <c r="G85" s="33">
        <f t="shared" si="24"/>
        <v>0</v>
      </c>
      <c r="H85" s="40"/>
      <c r="I85" s="40"/>
      <c r="J85" s="40"/>
      <c r="K85" s="40"/>
      <c r="L85" s="33">
        <f t="shared" si="26"/>
        <v>0</v>
      </c>
      <c r="M85" s="40"/>
      <c r="N85" s="40"/>
      <c r="O85" s="40"/>
      <c r="P85" s="40"/>
      <c r="Q85" s="33">
        <f t="shared" si="27"/>
        <v>0</v>
      </c>
      <c r="R85" s="40"/>
      <c r="S85" s="40"/>
      <c r="T85" s="33">
        <f t="shared" si="28"/>
        <v>0</v>
      </c>
      <c r="U85" s="40"/>
      <c r="V85" s="40"/>
      <c r="W85" s="33">
        <f t="shared" si="29"/>
        <v>0</v>
      </c>
      <c r="X85" s="40"/>
      <c r="Y85" s="40"/>
      <c r="Z85" s="33">
        <f t="shared" si="30"/>
        <v>0</v>
      </c>
      <c r="AA85" s="40"/>
      <c r="AB85" s="40"/>
      <c r="AC85" s="33">
        <f t="shared" si="31"/>
        <v>0</v>
      </c>
      <c r="AD85" s="40"/>
      <c r="AE85" s="40"/>
      <c r="AF85" s="40"/>
      <c r="AG85" s="33">
        <f t="shared" si="32"/>
        <v>0</v>
      </c>
      <c r="AH85" s="40"/>
      <c r="AI85" s="40"/>
      <c r="AJ85" s="33">
        <f t="shared" si="33"/>
        <v>0</v>
      </c>
      <c r="AK85" s="40"/>
      <c r="AL85" s="40"/>
      <c r="AM85" s="33">
        <f t="shared" si="34"/>
        <v>0</v>
      </c>
      <c r="AN85" s="40"/>
      <c r="AO85" s="40"/>
      <c r="AP85" s="33">
        <f t="shared" si="35"/>
        <v>0</v>
      </c>
      <c r="AQ85" s="40"/>
      <c r="AR85" s="40"/>
      <c r="AS85" s="33">
        <f t="shared" si="36"/>
        <v>0</v>
      </c>
      <c r="AT85" s="40"/>
      <c r="AU85" s="40"/>
      <c r="AV85" s="33">
        <f t="shared" si="37"/>
        <v>0</v>
      </c>
      <c r="AW85" s="33">
        <f t="shared" si="38"/>
        <v>0</v>
      </c>
      <c r="AX85" s="33">
        <f t="shared" si="38"/>
        <v>0</v>
      </c>
      <c r="AY85" s="40"/>
      <c r="AZ85" s="40"/>
      <c r="BA85" s="40"/>
      <c r="BB85" s="40"/>
      <c r="BC85" s="40"/>
      <c r="BD85" s="40"/>
      <c r="BE85" s="40"/>
      <c r="BF85" s="40"/>
      <c r="BG85" s="33">
        <f t="shared" si="39"/>
        <v>0</v>
      </c>
      <c r="BH85" s="40"/>
      <c r="BI85" s="40"/>
      <c r="BJ85" s="33">
        <f t="shared" si="40"/>
        <v>0</v>
      </c>
      <c r="BK85" s="40"/>
      <c r="BL85" s="40"/>
      <c r="BM85" s="33">
        <f t="shared" si="41"/>
        <v>0</v>
      </c>
      <c r="BN85" s="40"/>
      <c r="BO85" s="40"/>
      <c r="BP85" s="40"/>
      <c r="BQ85" s="40"/>
      <c r="BR85" s="40"/>
      <c r="BS85" s="40"/>
      <c r="BT85" s="40"/>
      <c r="BU85" s="33">
        <f t="shared" si="42"/>
        <v>0</v>
      </c>
      <c r="BV85" s="40"/>
      <c r="BW85" s="40"/>
      <c r="BX85" s="33">
        <f t="shared" si="43"/>
        <v>0</v>
      </c>
      <c r="BY85" s="40"/>
      <c r="BZ85" s="40"/>
      <c r="CA85" s="33">
        <f t="shared" si="44"/>
        <v>0</v>
      </c>
      <c r="CB85" s="40"/>
      <c r="CC85" s="40"/>
      <c r="CD85" s="7">
        <v>0</v>
      </c>
      <c r="CE85" s="8">
        <f t="shared" si="46"/>
        <v>0</v>
      </c>
      <c r="CF85" s="9">
        <f t="shared" si="47"/>
        <v>0</v>
      </c>
    </row>
    <row r="86" spans="1:84" ht="31.5" x14ac:dyDescent="0.2">
      <c r="A86" s="6" t="s">
        <v>145</v>
      </c>
      <c r="B86" s="33">
        <f t="shared" si="25"/>
        <v>0</v>
      </c>
      <c r="C86" s="34">
        <v>0</v>
      </c>
      <c r="D86" s="34">
        <v>0</v>
      </c>
      <c r="E86" s="34">
        <v>0</v>
      </c>
      <c r="F86" s="34">
        <v>0</v>
      </c>
      <c r="G86" s="33">
        <f t="shared" si="24"/>
        <v>0</v>
      </c>
      <c r="H86" s="34">
        <v>0</v>
      </c>
      <c r="I86" s="34">
        <v>0</v>
      </c>
      <c r="J86" s="34">
        <v>0</v>
      </c>
      <c r="K86" s="34">
        <v>0</v>
      </c>
      <c r="L86" s="33">
        <f t="shared" si="26"/>
        <v>511</v>
      </c>
      <c r="M86" s="34">
        <v>0</v>
      </c>
      <c r="N86" s="34">
        <v>0</v>
      </c>
      <c r="O86" s="34">
        <v>0</v>
      </c>
      <c r="P86" s="34">
        <v>511</v>
      </c>
      <c r="Q86" s="33">
        <f t="shared" si="27"/>
        <v>0</v>
      </c>
      <c r="R86" s="34">
        <v>0</v>
      </c>
      <c r="S86" s="34">
        <v>0</v>
      </c>
      <c r="T86" s="33">
        <f t="shared" si="28"/>
        <v>0</v>
      </c>
      <c r="U86" s="34">
        <v>0</v>
      </c>
      <c r="V86" s="34">
        <v>0</v>
      </c>
      <c r="W86" s="33">
        <f t="shared" si="29"/>
        <v>0</v>
      </c>
      <c r="X86" s="34">
        <v>0</v>
      </c>
      <c r="Y86" s="34">
        <v>0</v>
      </c>
      <c r="Z86" s="33">
        <f t="shared" si="30"/>
        <v>320</v>
      </c>
      <c r="AA86" s="34">
        <v>320</v>
      </c>
      <c r="AB86" s="34">
        <v>0</v>
      </c>
      <c r="AC86" s="33">
        <f t="shared" si="31"/>
        <v>0</v>
      </c>
      <c r="AD86" s="34">
        <v>0</v>
      </c>
      <c r="AE86" s="34"/>
      <c r="AF86" s="34">
        <v>0</v>
      </c>
      <c r="AG86" s="33">
        <f t="shared" si="32"/>
        <v>0</v>
      </c>
      <c r="AH86" s="34">
        <v>0</v>
      </c>
      <c r="AI86" s="34">
        <v>0</v>
      </c>
      <c r="AJ86" s="33">
        <f t="shared" si="33"/>
        <v>0</v>
      </c>
      <c r="AK86" s="34">
        <v>0</v>
      </c>
      <c r="AL86" s="34">
        <v>0</v>
      </c>
      <c r="AM86" s="33">
        <f t="shared" si="34"/>
        <v>0</v>
      </c>
      <c r="AN86" s="34">
        <v>0</v>
      </c>
      <c r="AO86" s="34">
        <v>0</v>
      </c>
      <c r="AP86" s="33">
        <f t="shared" si="35"/>
        <v>140</v>
      </c>
      <c r="AQ86" s="34">
        <v>140</v>
      </c>
      <c r="AR86" s="34">
        <v>0</v>
      </c>
      <c r="AS86" s="33">
        <f t="shared" si="36"/>
        <v>0</v>
      </c>
      <c r="AT86" s="34">
        <v>0</v>
      </c>
      <c r="AU86" s="34">
        <v>0</v>
      </c>
      <c r="AV86" s="33">
        <f t="shared" si="37"/>
        <v>0</v>
      </c>
      <c r="AW86" s="33">
        <f t="shared" si="38"/>
        <v>0</v>
      </c>
      <c r="AX86" s="33">
        <f t="shared" si="38"/>
        <v>0</v>
      </c>
      <c r="AY86" s="35"/>
      <c r="AZ86" s="35"/>
      <c r="BA86" s="35"/>
      <c r="BB86" s="35"/>
      <c r="BC86" s="35"/>
      <c r="BD86" s="35"/>
      <c r="BE86" s="34"/>
      <c r="BF86" s="34">
        <v>0</v>
      </c>
      <c r="BG86" s="33">
        <f t="shared" si="39"/>
        <v>0</v>
      </c>
      <c r="BH86" s="34">
        <v>0</v>
      </c>
      <c r="BI86" s="34">
        <v>0</v>
      </c>
      <c r="BJ86" s="33">
        <f t="shared" si="40"/>
        <v>0</v>
      </c>
      <c r="BK86" s="34">
        <v>0</v>
      </c>
      <c r="BL86" s="34">
        <v>0</v>
      </c>
      <c r="BM86" s="33">
        <f t="shared" si="41"/>
        <v>60</v>
      </c>
      <c r="BN86" s="34">
        <v>0</v>
      </c>
      <c r="BO86" s="34">
        <v>0</v>
      </c>
      <c r="BP86" s="34">
        <v>60</v>
      </c>
      <c r="BQ86" s="34">
        <v>0</v>
      </c>
      <c r="BR86" s="34">
        <v>0</v>
      </c>
      <c r="BS86" s="34">
        <v>0</v>
      </c>
      <c r="BT86" s="34">
        <v>0</v>
      </c>
      <c r="BU86" s="33">
        <f t="shared" si="42"/>
        <v>60</v>
      </c>
      <c r="BV86" s="34">
        <v>60</v>
      </c>
      <c r="BW86" s="34">
        <v>0</v>
      </c>
      <c r="BX86" s="33">
        <f t="shared" si="43"/>
        <v>0</v>
      </c>
      <c r="BY86" s="34">
        <v>0</v>
      </c>
      <c r="BZ86" s="34">
        <v>0</v>
      </c>
      <c r="CA86" s="33">
        <f t="shared" si="44"/>
        <v>0</v>
      </c>
      <c r="CB86" s="34">
        <v>0</v>
      </c>
      <c r="CC86" s="34">
        <v>0</v>
      </c>
      <c r="CD86" s="7">
        <f t="shared" si="45"/>
        <v>1091</v>
      </c>
      <c r="CE86" s="8">
        <f t="shared" si="46"/>
        <v>1091</v>
      </c>
      <c r="CF86" s="9">
        <f t="shared" si="47"/>
        <v>0</v>
      </c>
    </row>
    <row r="87" spans="1:84" ht="31.5" x14ac:dyDescent="0.2">
      <c r="A87" s="6" t="s">
        <v>146</v>
      </c>
      <c r="B87" s="33">
        <f t="shared" si="25"/>
        <v>0</v>
      </c>
      <c r="C87" s="34"/>
      <c r="D87" s="34"/>
      <c r="E87" s="34"/>
      <c r="F87" s="34"/>
      <c r="G87" s="33">
        <f t="shared" si="24"/>
        <v>0</v>
      </c>
      <c r="H87" s="34"/>
      <c r="I87" s="34"/>
      <c r="J87" s="34"/>
      <c r="K87" s="34"/>
      <c r="L87" s="33">
        <f t="shared" si="26"/>
        <v>0</v>
      </c>
      <c r="M87" s="34"/>
      <c r="N87" s="34"/>
      <c r="O87" s="34"/>
      <c r="P87" s="34"/>
      <c r="Q87" s="33">
        <f t="shared" si="27"/>
        <v>0</v>
      </c>
      <c r="R87" s="34"/>
      <c r="S87" s="34"/>
      <c r="T87" s="33">
        <f t="shared" si="28"/>
        <v>0</v>
      </c>
      <c r="U87" s="34"/>
      <c r="V87" s="34"/>
      <c r="W87" s="33">
        <f t="shared" si="29"/>
        <v>0</v>
      </c>
      <c r="X87" s="34"/>
      <c r="Y87" s="34"/>
      <c r="Z87" s="33">
        <f t="shared" si="30"/>
        <v>0</v>
      </c>
      <c r="AA87" s="34"/>
      <c r="AB87" s="34"/>
      <c r="AC87" s="33">
        <f t="shared" si="31"/>
        <v>0</v>
      </c>
      <c r="AD87" s="34"/>
      <c r="AE87" s="34"/>
      <c r="AF87" s="34"/>
      <c r="AG87" s="33">
        <f t="shared" si="32"/>
        <v>0</v>
      </c>
      <c r="AH87" s="34"/>
      <c r="AI87" s="34"/>
      <c r="AJ87" s="33">
        <f t="shared" si="33"/>
        <v>0</v>
      </c>
      <c r="AK87" s="34"/>
      <c r="AL87" s="34"/>
      <c r="AM87" s="33">
        <f t="shared" si="34"/>
        <v>0</v>
      </c>
      <c r="AN87" s="34"/>
      <c r="AO87" s="34"/>
      <c r="AP87" s="33">
        <f t="shared" si="35"/>
        <v>0</v>
      </c>
      <c r="AQ87" s="34"/>
      <c r="AR87" s="34"/>
      <c r="AS87" s="33">
        <f t="shared" si="36"/>
        <v>0</v>
      </c>
      <c r="AT87" s="34"/>
      <c r="AU87" s="34"/>
      <c r="AV87" s="33">
        <f t="shared" si="37"/>
        <v>0</v>
      </c>
      <c r="AW87" s="33">
        <f t="shared" si="38"/>
        <v>0</v>
      </c>
      <c r="AX87" s="33">
        <f t="shared" si="38"/>
        <v>0</v>
      </c>
      <c r="AY87" s="35"/>
      <c r="AZ87" s="35"/>
      <c r="BA87" s="35"/>
      <c r="BB87" s="35"/>
      <c r="BC87" s="35"/>
      <c r="BD87" s="35"/>
      <c r="BE87" s="34"/>
      <c r="BF87" s="34"/>
      <c r="BG87" s="33">
        <f t="shared" si="39"/>
        <v>0</v>
      </c>
      <c r="BH87" s="34"/>
      <c r="BI87" s="34"/>
      <c r="BJ87" s="33">
        <f t="shared" si="40"/>
        <v>0</v>
      </c>
      <c r="BK87" s="34"/>
      <c r="BL87" s="34"/>
      <c r="BM87" s="33">
        <f t="shared" si="41"/>
        <v>0</v>
      </c>
      <c r="BN87" s="34"/>
      <c r="BO87" s="34"/>
      <c r="BP87" s="34"/>
      <c r="BQ87" s="34"/>
      <c r="BR87" s="34">
        <f>310-72</f>
        <v>238</v>
      </c>
      <c r="BS87" s="34"/>
      <c r="BT87" s="34"/>
      <c r="BU87" s="33">
        <f t="shared" si="42"/>
        <v>0</v>
      </c>
      <c r="BV87" s="34"/>
      <c r="BW87" s="34"/>
      <c r="BX87" s="33">
        <f t="shared" si="43"/>
        <v>0</v>
      </c>
      <c r="BY87" s="34"/>
      <c r="BZ87" s="34"/>
      <c r="CA87" s="33">
        <f t="shared" si="44"/>
        <v>0</v>
      </c>
      <c r="CB87" s="34"/>
      <c r="CC87" s="34"/>
      <c r="CD87" s="7">
        <f t="shared" si="45"/>
        <v>238</v>
      </c>
      <c r="CE87" s="8">
        <f t="shared" si="46"/>
        <v>238</v>
      </c>
      <c r="CF87" s="9">
        <f t="shared" si="47"/>
        <v>0</v>
      </c>
    </row>
    <row r="88" spans="1:84" ht="31.5" x14ac:dyDescent="0.2">
      <c r="A88" s="6" t="s">
        <v>147</v>
      </c>
      <c r="B88" s="33">
        <f t="shared" si="25"/>
        <v>0</v>
      </c>
      <c r="C88" s="34"/>
      <c r="D88" s="34"/>
      <c r="E88" s="34"/>
      <c r="F88" s="34"/>
      <c r="G88" s="33">
        <f t="shared" si="24"/>
        <v>13</v>
      </c>
      <c r="H88" s="34"/>
      <c r="I88" s="34">
        <v>13</v>
      </c>
      <c r="J88" s="34"/>
      <c r="K88" s="34"/>
      <c r="L88" s="33">
        <f t="shared" si="26"/>
        <v>6657</v>
      </c>
      <c r="M88" s="34"/>
      <c r="N88" s="34">
        <f>6670-13</f>
        <v>6657</v>
      </c>
      <c r="O88" s="34"/>
      <c r="P88" s="34"/>
      <c r="Q88" s="33">
        <f t="shared" si="27"/>
        <v>0</v>
      </c>
      <c r="R88" s="34"/>
      <c r="S88" s="34"/>
      <c r="T88" s="33">
        <f t="shared" si="28"/>
        <v>0</v>
      </c>
      <c r="U88" s="34"/>
      <c r="V88" s="34"/>
      <c r="W88" s="33">
        <f t="shared" si="29"/>
        <v>0</v>
      </c>
      <c r="X88" s="34"/>
      <c r="Y88" s="34"/>
      <c r="Z88" s="33">
        <f t="shared" si="30"/>
        <v>0</v>
      </c>
      <c r="AA88" s="34"/>
      <c r="AB88" s="34"/>
      <c r="AC88" s="33">
        <f t="shared" si="31"/>
        <v>0</v>
      </c>
      <c r="AD88" s="34"/>
      <c r="AE88" s="34"/>
      <c r="AF88" s="34"/>
      <c r="AG88" s="33">
        <f t="shared" si="32"/>
        <v>0</v>
      </c>
      <c r="AH88" s="34"/>
      <c r="AI88" s="34"/>
      <c r="AJ88" s="33">
        <f t="shared" si="33"/>
        <v>0</v>
      </c>
      <c r="AK88" s="34"/>
      <c r="AL88" s="34"/>
      <c r="AM88" s="33">
        <f t="shared" si="34"/>
        <v>0</v>
      </c>
      <c r="AN88" s="34"/>
      <c r="AO88" s="34"/>
      <c r="AP88" s="33">
        <f t="shared" si="35"/>
        <v>0</v>
      </c>
      <c r="AQ88" s="34"/>
      <c r="AR88" s="34"/>
      <c r="AS88" s="33">
        <f t="shared" si="36"/>
        <v>0</v>
      </c>
      <c r="AT88" s="34"/>
      <c r="AU88" s="34"/>
      <c r="AV88" s="33">
        <f t="shared" si="37"/>
        <v>0</v>
      </c>
      <c r="AW88" s="33">
        <f t="shared" si="38"/>
        <v>0</v>
      </c>
      <c r="AX88" s="33">
        <f t="shared" si="38"/>
        <v>0</v>
      </c>
      <c r="AY88" s="35"/>
      <c r="AZ88" s="35"/>
      <c r="BA88" s="35"/>
      <c r="BB88" s="35"/>
      <c r="BC88" s="35"/>
      <c r="BD88" s="35"/>
      <c r="BE88" s="34"/>
      <c r="BF88" s="34"/>
      <c r="BG88" s="33">
        <f t="shared" si="39"/>
        <v>0</v>
      </c>
      <c r="BH88" s="34"/>
      <c r="BI88" s="34"/>
      <c r="BJ88" s="33">
        <f t="shared" si="40"/>
        <v>0</v>
      </c>
      <c r="BK88" s="34"/>
      <c r="BL88" s="34"/>
      <c r="BM88" s="33">
        <f t="shared" si="41"/>
        <v>0</v>
      </c>
      <c r="BN88" s="34"/>
      <c r="BO88" s="34"/>
      <c r="BP88" s="34"/>
      <c r="BQ88" s="34"/>
      <c r="BR88" s="34"/>
      <c r="BS88" s="34"/>
      <c r="BT88" s="34"/>
      <c r="BU88" s="33">
        <f t="shared" si="42"/>
        <v>0</v>
      </c>
      <c r="BV88" s="34"/>
      <c r="BW88" s="34"/>
      <c r="BX88" s="33">
        <f t="shared" si="43"/>
        <v>0</v>
      </c>
      <c r="BY88" s="34"/>
      <c r="BZ88" s="34"/>
      <c r="CA88" s="33">
        <f t="shared" si="44"/>
        <v>0</v>
      </c>
      <c r="CB88" s="34"/>
      <c r="CC88" s="34"/>
      <c r="CD88" s="7">
        <f t="shared" si="45"/>
        <v>6670</v>
      </c>
      <c r="CE88" s="8">
        <f t="shared" si="46"/>
        <v>6657</v>
      </c>
      <c r="CF88" s="9">
        <f t="shared" si="47"/>
        <v>13</v>
      </c>
    </row>
    <row r="89" spans="1:84" ht="31.5" x14ac:dyDescent="0.2">
      <c r="A89" s="6" t="s">
        <v>148</v>
      </c>
      <c r="B89" s="33">
        <f t="shared" si="25"/>
        <v>0</v>
      </c>
      <c r="C89" s="34"/>
      <c r="D89" s="34"/>
      <c r="E89" s="34"/>
      <c r="F89" s="34"/>
      <c r="G89" s="33">
        <f t="shared" si="24"/>
        <v>0</v>
      </c>
      <c r="H89" s="34"/>
      <c r="I89" s="34"/>
      <c r="J89" s="34"/>
      <c r="K89" s="34"/>
      <c r="L89" s="33">
        <f t="shared" si="26"/>
        <v>853</v>
      </c>
      <c r="M89" s="34"/>
      <c r="N89" s="34">
        <v>843</v>
      </c>
      <c r="O89" s="34"/>
      <c r="P89" s="34">
        <v>10</v>
      </c>
      <c r="Q89" s="33">
        <f t="shared" si="27"/>
        <v>0</v>
      </c>
      <c r="R89" s="34"/>
      <c r="S89" s="34"/>
      <c r="T89" s="33">
        <f t="shared" si="28"/>
        <v>0</v>
      </c>
      <c r="U89" s="34"/>
      <c r="V89" s="34"/>
      <c r="W89" s="33">
        <f t="shared" si="29"/>
        <v>0</v>
      </c>
      <c r="X89" s="34"/>
      <c r="Y89" s="34"/>
      <c r="Z89" s="33">
        <f t="shared" si="30"/>
        <v>10</v>
      </c>
      <c r="AA89" s="34">
        <v>10</v>
      </c>
      <c r="AB89" s="34"/>
      <c r="AC89" s="33">
        <f t="shared" si="31"/>
        <v>0</v>
      </c>
      <c r="AD89" s="34"/>
      <c r="AE89" s="34"/>
      <c r="AF89" s="34"/>
      <c r="AG89" s="33">
        <f t="shared" si="32"/>
        <v>0</v>
      </c>
      <c r="AH89" s="34"/>
      <c r="AI89" s="34"/>
      <c r="AJ89" s="33">
        <f t="shared" si="33"/>
        <v>0</v>
      </c>
      <c r="AK89" s="34"/>
      <c r="AL89" s="34"/>
      <c r="AM89" s="33">
        <f t="shared" si="34"/>
        <v>0</v>
      </c>
      <c r="AN89" s="34"/>
      <c r="AO89" s="34"/>
      <c r="AP89" s="33">
        <f t="shared" si="35"/>
        <v>0</v>
      </c>
      <c r="AQ89" s="34"/>
      <c r="AR89" s="34"/>
      <c r="AS89" s="33">
        <f t="shared" si="36"/>
        <v>0</v>
      </c>
      <c r="AT89" s="34"/>
      <c r="AU89" s="34"/>
      <c r="AV89" s="33">
        <f t="shared" si="37"/>
        <v>0</v>
      </c>
      <c r="AW89" s="33">
        <f t="shared" si="38"/>
        <v>0</v>
      </c>
      <c r="AX89" s="33">
        <f t="shared" si="38"/>
        <v>0</v>
      </c>
      <c r="AY89" s="35"/>
      <c r="AZ89" s="35"/>
      <c r="BA89" s="35"/>
      <c r="BB89" s="35"/>
      <c r="BC89" s="35"/>
      <c r="BD89" s="35"/>
      <c r="BE89" s="34"/>
      <c r="BF89" s="34"/>
      <c r="BG89" s="33">
        <f t="shared" si="39"/>
        <v>0</v>
      </c>
      <c r="BH89" s="34"/>
      <c r="BI89" s="34"/>
      <c r="BJ89" s="33">
        <f t="shared" si="40"/>
        <v>0</v>
      </c>
      <c r="BK89" s="34"/>
      <c r="BL89" s="34"/>
      <c r="BM89" s="33">
        <f t="shared" si="41"/>
        <v>0</v>
      </c>
      <c r="BN89" s="34"/>
      <c r="BO89" s="34"/>
      <c r="BP89" s="34"/>
      <c r="BQ89" s="34"/>
      <c r="BR89" s="34"/>
      <c r="BS89" s="34"/>
      <c r="BT89" s="34"/>
      <c r="BU89" s="33">
        <f t="shared" si="42"/>
        <v>0</v>
      </c>
      <c r="BV89" s="34"/>
      <c r="BW89" s="34"/>
      <c r="BX89" s="33">
        <f t="shared" si="43"/>
        <v>0</v>
      </c>
      <c r="BY89" s="34"/>
      <c r="BZ89" s="34"/>
      <c r="CA89" s="33">
        <f t="shared" si="44"/>
        <v>0</v>
      </c>
      <c r="CB89" s="34"/>
      <c r="CC89" s="34"/>
      <c r="CD89" s="7">
        <f t="shared" si="45"/>
        <v>863</v>
      </c>
      <c r="CE89" s="8">
        <f t="shared" si="46"/>
        <v>863</v>
      </c>
      <c r="CF89" s="9">
        <f t="shared" si="47"/>
        <v>0</v>
      </c>
    </row>
    <row r="90" spans="1:84" ht="31.5" x14ac:dyDescent="0.2">
      <c r="A90" s="6" t="s">
        <v>149</v>
      </c>
      <c r="B90" s="33">
        <f t="shared" si="25"/>
        <v>0</v>
      </c>
      <c r="C90" s="34"/>
      <c r="D90" s="34"/>
      <c r="E90" s="34"/>
      <c r="F90" s="34"/>
      <c r="G90" s="33">
        <f t="shared" si="24"/>
        <v>0</v>
      </c>
      <c r="H90" s="34"/>
      <c r="I90" s="34"/>
      <c r="J90" s="34"/>
      <c r="K90" s="34"/>
      <c r="L90" s="33">
        <f t="shared" si="26"/>
        <v>100</v>
      </c>
      <c r="M90" s="34"/>
      <c r="N90" s="34"/>
      <c r="O90" s="34"/>
      <c r="P90" s="34">
        <v>100</v>
      </c>
      <c r="Q90" s="33">
        <f t="shared" si="27"/>
        <v>0</v>
      </c>
      <c r="R90" s="34"/>
      <c r="S90" s="34"/>
      <c r="T90" s="33">
        <f t="shared" si="28"/>
        <v>0</v>
      </c>
      <c r="U90" s="34"/>
      <c r="V90" s="34"/>
      <c r="W90" s="33">
        <f t="shared" si="29"/>
        <v>0</v>
      </c>
      <c r="X90" s="34"/>
      <c r="Y90" s="34"/>
      <c r="Z90" s="33">
        <f t="shared" si="30"/>
        <v>98</v>
      </c>
      <c r="AA90" s="34">
        <v>98</v>
      </c>
      <c r="AB90" s="34"/>
      <c r="AC90" s="33">
        <f t="shared" si="31"/>
        <v>0</v>
      </c>
      <c r="AD90" s="34"/>
      <c r="AE90" s="34"/>
      <c r="AF90" s="34"/>
      <c r="AG90" s="33">
        <f t="shared" si="32"/>
        <v>0</v>
      </c>
      <c r="AH90" s="34"/>
      <c r="AI90" s="34"/>
      <c r="AJ90" s="33">
        <f t="shared" si="33"/>
        <v>0</v>
      </c>
      <c r="AK90" s="34"/>
      <c r="AL90" s="34"/>
      <c r="AM90" s="33">
        <f t="shared" si="34"/>
        <v>0</v>
      </c>
      <c r="AN90" s="34"/>
      <c r="AO90" s="34"/>
      <c r="AP90" s="33">
        <f t="shared" si="35"/>
        <v>0</v>
      </c>
      <c r="AQ90" s="34"/>
      <c r="AR90" s="34"/>
      <c r="AS90" s="33">
        <f t="shared" si="36"/>
        <v>0</v>
      </c>
      <c r="AT90" s="34"/>
      <c r="AU90" s="34"/>
      <c r="AV90" s="33">
        <f t="shared" si="37"/>
        <v>0</v>
      </c>
      <c r="AW90" s="33">
        <f t="shared" si="38"/>
        <v>0</v>
      </c>
      <c r="AX90" s="33">
        <f t="shared" si="38"/>
        <v>0</v>
      </c>
      <c r="AY90" s="35"/>
      <c r="AZ90" s="35"/>
      <c r="BA90" s="35"/>
      <c r="BB90" s="35"/>
      <c r="BC90" s="35"/>
      <c r="BD90" s="35"/>
      <c r="BE90" s="34"/>
      <c r="BF90" s="34"/>
      <c r="BG90" s="33">
        <f t="shared" si="39"/>
        <v>0</v>
      </c>
      <c r="BH90" s="34"/>
      <c r="BI90" s="34"/>
      <c r="BJ90" s="33">
        <f t="shared" si="40"/>
        <v>0</v>
      </c>
      <c r="BK90" s="34"/>
      <c r="BL90" s="34"/>
      <c r="BM90" s="33">
        <f t="shared" si="41"/>
        <v>20</v>
      </c>
      <c r="BN90" s="34">
        <v>20</v>
      </c>
      <c r="BO90" s="34"/>
      <c r="BP90" s="34"/>
      <c r="BQ90" s="34"/>
      <c r="BR90" s="34"/>
      <c r="BS90" s="34"/>
      <c r="BT90" s="34"/>
      <c r="BU90" s="33">
        <f t="shared" si="42"/>
        <v>0</v>
      </c>
      <c r="BV90" s="34"/>
      <c r="BW90" s="34"/>
      <c r="BX90" s="33">
        <f t="shared" si="43"/>
        <v>0</v>
      </c>
      <c r="BY90" s="34"/>
      <c r="BZ90" s="34"/>
      <c r="CA90" s="33">
        <f t="shared" si="44"/>
        <v>0</v>
      </c>
      <c r="CB90" s="34"/>
      <c r="CC90" s="34"/>
      <c r="CD90" s="7">
        <f t="shared" si="45"/>
        <v>218</v>
      </c>
      <c r="CE90" s="8">
        <f t="shared" si="46"/>
        <v>218</v>
      </c>
      <c r="CF90" s="9">
        <f t="shared" si="47"/>
        <v>0</v>
      </c>
    </row>
    <row r="91" spans="1:84" ht="31.5" x14ac:dyDescent="0.2">
      <c r="A91" s="6" t="s">
        <v>150</v>
      </c>
      <c r="B91" s="33">
        <f t="shared" si="25"/>
        <v>0</v>
      </c>
      <c r="C91" s="34"/>
      <c r="D91" s="34"/>
      <c r="E91" s="34"/>
      <c r="F91" s="34"/>
      <c r="G91" s="33">
        <f t="shared" si="24"/>
        <v>0</v>
      </c>
      <c r="H91" s="34"/>
      <c r="I91" s="34"/>
      <c r="J91" s="34"/>
      <c r="K91" s="34"/>
      <c r="L91" s="33">
        <f t="shared" si="26"/>
        <v>2551</v>
      </c>
      <c r="M91" s="34"/>
      <c r="N91" s="34">
        <v>2551</v>
      </c>
      <c r="O91" s="34"/>
      <c r="P91" s="34"/>
      <c r="Q91" s="33">
        <f t="shared" si="27"/>
        <v>0</v>
      </c>
      <c r="R91" s="34"/>
      <c r="S91" s="34"/>
      <c r="T91" s="33">
        <f t="shared" si="28"/>
        <v>0</v>
      </c>
      <c r="U91" s="34"/>
      <c r="V91" s="34"/>
      <c r="W91" s="33">
        <f t="shared" si="29"/>
        <v>0</v>
      </c>
      <c r="X91" s="34"/>
      <c r="Y91" s="34"/>
      <c r="Z91" s="33">
        <f t="shared" si="30"/>
        <v>0</v>
      </c>
      <c r="AA91" s="34"/>
      <c r="AB91" s="34"/>
      <c r="AC91" s="33">
        <f t="shared" si="31"/>
        <v>0</v>
      </c>
      <c r="AD91" s="34"/>
      <c r="AE91" s="34"/>
      <c r="AF91" s="34"/>
      <c r="AG91" s="33">
        <f t="shared" si="32"/>
        <v>0</v>
      </c>
      <c r="AH91" s="34"/>
      <c r="AI91" s="34"/>
      <c r="AJ91" s="33">
        <f t="shared" si="33"/>
        <v>0</v>
      </c>
      <c r="AK91" s="34"/>
      <c r="AL91" s="34"/>
      <c r="AM91" s="33">
        <f t="shared" si="34"/>
        <v>0</v>
      </c>
      <c r="AN91" s="34"/>
      <c r="AO91" s="34"/>
      <c r="AP91" s="33">
        <f t="shared" si="35"/>
        <v>0</v>
      </c>
      <c r="AQ91" s="34"/>
      <c r="AR91" s="34"/>
      <c r="AS91" s="33">
        <f t="shared" si="36"/>
        <v>0</v>
      </c>
      <c r="AT91" s="34"/>
      <c r="AU91" s="34"/>
      <c r="AV91" s="33">
        <f t="shared" si="37"/>
        <v>0</v>
      </c>
      <c r="AW91" s="33">
        <f t="shared" si="38"/>
        <v>0</v>
      </c>
      <c r="AX91" s="33">
        <f t="shared" si="38"/>
        <v>0</v>
      </c>
      <c r="AY91" s="35"/>
      <c r="AZ91" s="35"/>
      <c r="BA91" s="35"/>
      <c r="BB91" s="35"/>
      <c r="BC91" s="35"/>
      <c r="BD91" s="35"/>
      <c r="BE91" s="34"/>
      <c r="BF91" s="34"/>
      <c r="BG91" s="33">
        <f t="shared" si="39"/>
        <v>0</v>
      </c>
      <c r="BH91" s="34"/>
      <c r="BI91" s="34"/>
      <c r="BJ91" s="33">
        <f t="shared" si="40"/>
        <v>0</v>
      </c>
      <c r="BK91" s="34"/>
      <c r="BL91" s="34"/>
      <c r="BM91" s="33">
        <f t="shared" si="41"/>
        <v>0</v>
      </c>
      <c r="BN91" s="34"/>
      <c r="BO91" s="34"/>
      <c r="BP91" s="34"/>
      <c r="BQ91" s="34"/>
      <c r="BR91" s="34"/>
      <c r="BS91" s="34"/>
      <c r="BT91" s="34"/>
      <c r="BU91" s="33">
        <f t="shared" si="42"/>
        <v>0</v>
      </c>
      <c r="BV91" s="34"/>
      <c r="BW91" s="34"/>
      <c r="BX91" s="33">
        <f t="shared" si="43"/>
        <v>0</v>
      </c>
      <c r="BY91" s="34"/>
      <c r="BZ91" s="34"/>
      <c r="CA91" s="33">
        <f t="shared" si="44"/>
        <v>0</v>
      </c>
      <c r="CB91" s="34"/>
      <c r="CC91" s="34"/>
      <c r="CD91" s="7">
        <f t="shared" si="45"/>
        <v>2551</v>
      </c>
      <c r="CE91" s="8">
        <f t="shared" si="46"/>
        <v>2551</v>
      </c>
      <c r="CF91" s="9">
        <f t="shared" si="47"/>
        <v>0</v>
      </c>
    </row>
    <row r="92" spans="1:84" ht="42.75" customHeight="1" x14ac:dyDescent="0.2">
      <c r="A92" s="6" t="s">
        <v>157</v>
      </c>
      <c r="B92" s="33">
        <f t="shared" si="25"/>
        <v>0</v>
      </c>
      <c r="C92" s="34"/>
      <c r="D92" s="34"/>
      <c r="E92" s="34"/>
      <c r="F92" s="34"/>
      <c r="G92" s="33">
        <f t="shared" si="24"/>
        <v>0</v>
      </c>
      <c r="H92" s="34"/>
      <c r="I92" s="34"/>
      <c r="J92" s="34"/>
      <c r="K92" s="34"/>
      <c r="L92" s="33">
        <f t="shared" si="26"/>
        <v>0</v>
      </c>
      <c r="M92" s="34"/>
      <c r="N92" s="34"/>
      <c r="O92" s="34"/>
      <c r="P92" s="34"/>
      <c r="Q92" s="33">
        <f t="shared" si="27"/>
        <v>0</v>
      </c>
      <c r="R92" s="34"/>
      <c r="S92" s="34"/>
      <c r="T92" s="33">
        <f t="shared" si="28"/>
        <v>0</v>
      </c>
      <c r="U92" s="34"/>
      <c r="V92" s="34"/>
      <c r="W92" s="33">
        <f t="shared" si="29"/>
        <v>0</v>
      </c>
      <c r="X92" s="34"/>
      <c r="Y92" s="34"/>
      <c r="Z92" s="33">
        <f t="shared" si="30"/>
        <v>0</v>
      </c>
      <c r="AA92" s="34"/>
      <c r="AB92" s="34"/>
      <c r="AC92" s="33">
        <f t="shared" si="31"/>
        <v>0</v>
      </c>
      <c r="AD92" s="34"/>
      <c r="AE92" s="34"/>
      <c r="AF92" s="34"/>
      <c r="AG92" s="33">
        <f t="shared" si="32"/>
        <v>0</v>
      </c>
      <c r="AH92" s="34"/>
      <c r="AI92" s="34"/>
      <c r="AJ92" s="33">
        <f t="shared" si="33"/>
        <v>0</v>
      </c>
      <c r="AK92" s="34"/>
      <c r="AL92" s="34"/>
      <c r="AM92" s="33">
        <f t="shared" si="34"/>
        <v>0</v>
      </c>
      <c r="AN92" s="34"/>
      <c r="AO92" s="34"/>
      <c r="AP92" s="33">
        <f t="shared" si="35"/>
        <v>0</v>
      </c>
      <c r="AQ92" s="34"/>
      <c r="AR92" s="34"/>
      <c r="AS92" s="33">
        <f t="shared" si="36"/>
        <v>0</v>
      </c>
      <c r="AT92" s="34"/>
      <c r="AU92" s="34"/>
      <c r="AV92" s="33">
        <f t="shared" si="37"/>
        <v>0</v>
      </c>
      <c r="AW92" s="33">
        <f t="shared" si="38"/>
        <v>0</v>
      </c>
      <c r="AX92" s="33">
        <f t="shared" si="38"/>
        <v>0</v>
      </c>
      <c r="AY92" s="35"/>
      <c r="AZ92" s="35"/>
      <c r="BA92" s="35"/>
      <c r="BB92" s="35"/>
      <c r="BC92" s="35"/>
      <c r="BD92" s="35"/>
      <c r="BE92" s="34"/>
      <c r="BF92" s="34"/>
      <c r="BG92" s="33">
        <f t="shared" si="39"/>
        <v>0</v>
      </c>
      <c r="BH92" s="34"/>
      <c r="BI92" s="34"/>
      <c r="BJ92" s="33">
        <f t="shared" si="40"/>
        <v>0</v>
      </c>
      <c r="BK92" s="34"/>
      <c r="BL92" s="34"/>
      <c r="BM92" s="33">
        <f t="shared" si="41"/>
        <v>0</v>
      </c>
      <c r="BN92" s="34"/>
      <c r="BO92" s="34"/>
      <c r="BP92" s="34"/>
      <c r="BQ92" s="34"/>
      <c r="BR92" s="34"/>
      <c r="BS92" s="34"/>
      <c r="BT92" s="34"/>
      <c r="BU92" s="33">
        <f t="shared" si="42"/>
        <v>0</v>
      </c>
      <c r="BV92" s="34"/>
      <c r="BW92" s="34"/>
      <c r="BX92" s="33">
        <f t="shared" si="43"/>
        <v>0</v>
      </c>
      <c r="BY92" s="34"/>
      <c r="BZ92" s="34"/>
      <c r="CA92" s="33">
        <f t="shared" si="44"/>
        <v>0</v>
      </c>
      <c r="CB92" s="34"/>
      <c r="CC92" s="34"/>
      <c r="CD92" s="7">
        <f t="shared" si="45"/>
        <v>0</v>
      </c>
      <c r="CE92" s="8">
        <f t="shared" si="46"/>
        <v>0</v>
      </c>
      <c r="CF92" s="9">
        <f t="shared" si="47"/>
        <v>0</v>
      </c>
    </row>
    <row r="93" spans="1:84" ht="42.75" customHeight="1" x14ac:dyDescent="0.2">
      <c r="A93" s="6" t="s">
        <v>152</v>
      </c>
      <c r="B93" s="33">
        <f t="shared" si="25"/>
        <v>0</v>
      </c>
      <c r="C93" s="34"/>
      <c r="D93" s="34"/>
      <c r="E93" s="34"/>
      <c r="F93" s="34"/>
      <c r="G93" s="33">
        <f t="shared" si="24"/>
        <v>0</v>
      </c>
      <c r="H93" s="34"/>
      <c r="I93" s="34"/>
      <c r="J93" s="34"/>
      <c r="K93" s="34"/>
      <c r="L93" s="33">
        <f t="shared" si="26"/>
        <v>0</v>
      </c>
      <c r="M93" s="34"/>
      <c r="N93" s="34"/>
      <c r="O93" s="34"/>
      <c r="P93" s="34"/>
      <c r="Q93" s="33">
        <f t="shared" si="27"/>
        <v>0</v>
      </c>
      <c r="R93" s="34"/>
      <c r="S93" s="34"/>
      <c r="T93" s="33">
        <f t="shared" si="28"/>
        <v>0</v>
      </c>
      <c r="U93" s="34"/>
      <c r="V93" s="34"/>
      <c r="W93" s="33">
        <f t="shared" si="29"/>
        <v>0</v>
      </c>
      <c r="X93" s="34"/>
      <c r="Y93" s="34"/>
      <c r="Z93" s="33">
        <f t="shared" si="30"/>
        <v>0</v>
      </c>
      <c r="AA93" s="34"/>
      <c r="AB93" s="34"/>
      <c r="AC93" s="33">
        <f t="shared" si="31"/>
        <v>0</v>
      </c>
      <c r="AD93" s="34"/>
      <c r="AE93" s="34"/>
      <c r="AF93" s="34"/>
      <c r="AG93" s="33">
        <f t="shared" si="32"/>
        <v>0</v>
      </c>
      <c r="AH93" s="34"/>
      <c r="AI93" s="34"/>
      <c r="AJ93" s="33">
        <f t="shared" si="33"/>
        <v>0</v>
      </c>
      <c r="AK93" s="34"/>
      <c r="AL93" s="34"/>
      <c r="AM93" s="33">
        <f t="shared" si="34"/>
        <v>0</v>
      </c>
      <c r="AN93" s="34"/>
      <c r="AO93" s="34"/>
      <c r="AP93" s="33">
        <f t="shared" si="35"/>
        <v>0</v>
      </c>
      <c r="AQ93" s="34"/>
      <c r="AR93" s="34"/>
      <c r="AS93" s="33">
        <f t="shared" si="36"/>
        <v>0</v>
      </c>
      <c r="AT93" s="34"/>
      <c r="AU93" s="34"/>
      <c r="AV93" s="33">
        <f t="shared" si="37"/>
        <v>0</v>
      </c>
      <c r="AW93" s="33">
        <f t="shared" si="38"/>
        <v>0</v>
      </c>
      <c r="AX93" s="33">
        <f t="shared" si="38"/>
        <v>0</v>
      </c>
      <c r="AY93" s="35"/>
      <c r="AZ93" s="35"/>
      <c r="BA93" s="35"/>
      <c r="BB93" s="35"/>
      <c r="BC93" s="35"/>
      <c r="BD93" s="35"/>
      <c r="BE93" s="34"/>
      <c r="BF93" s="34"/>
      <c r="BG93" s="33">
        <f t="shared" si="39"/>
        <v>0</v>
      </c>
      <c r="BH93" s="34"/>
      <c r="BI93" s="34"/>
      <c r="BJ93" s="33">
        <f t="shared" si="40"/>
        <v>0</v>
      </c>
      <c r="BK93" s="34"/>
      <c r="BL93" s="34"/>
      <c r="BM93" s="33">
        <f t="shared" si="41"/>
        <v>0</v>
      </c>
      <c r="BN93" s="34"/>
      <c r="BO93" s="34"/>
      <c r="BP93" s="34"/>
      <c r="BQ93" s="34"/>
      <c r="BR93" s="34"/>
      <c r="BS93" s="34"/>
      <c r="BT93" s="34"/>
      <c r="BU93" s="33">
        <f t="shared" si="42"/>
        <v>0</v>
      </c>
      <c r="BV93" s="34"/>
      <c r="BW93" s="34"/>
      <c r="BX93" s="33">
        <f t="shared" si="43"/>
        <v>1264</v>
      </c>
      <c r="BY93" s="34">
        <v>1264</v>
      </c>
      <c r="BZ93" s="34"/>
      <c r="CA93" s="33">
        <f t="shared" si="44"/>
        <v>0</v>
      </c>
      <c r="CB93" s="34"/>
      <c r="CC93" s="34"/>
      <c r="CD93" s="7">
        <f t="shared" si="45"/>
        <v>1264</v>
      </c>
      <c r="CE93" s="8">
        <f t="shared" si="46"/>
        <v>1264</v>
      </c>
      <c r="CF93" s="9">
        <f t="shared" si="47"/>
        <v>0</v>
      </c>
    </row>
    <row r="94" spans="1:84" ht="65.25" customHeight="1" x14ac:dyDescent="0.2">
      <c r="A94" s="12" t="s">
        <v>153</v>
      </c>
      <c r="B94" s="33">
        <f t="shared" si="25"/>
        <v>0</v>
      </c>
      <c r="C94" s="34"/>
      <c r="D94" s="34"/>
      <c r="E94" s="34"/>
      <c r="F94" s="34"/>
      <c r="G94" s="33">
        <f t="shared" si="24"/>
        <v>0</v>
      </c>
      <c r="H94" s="34"/>
      <c r="I94" s="34"/>
      <c r="J94" s="34"/>
      <c r="K94" s="34"/>
      <c r="L94" s="33">
        <f t="shared" si="26"/>
        <v>0</v>
      </c>
      <c r="M94" s="34"/>
      <c r="N94" s="34"/>
      <c r="O94" s="34"/>
      <c r="P94" s="34"/>
      <c r="Q94" s="33">
        <f t="shared" si="27"/>
        <v>0</v>
      </c>
      <c r="R94" s="34"/>
      <c r="S94" s="34"/>
      <c r="T94" s="33">
        <f t="shared" si="28"/>
        <v>0</v>
      </c>
      <c r="U94" s="34"/>
      <c r="V94" s="34"/>
      <c r="W94" s="33">
        <f t="shared" si="29"/>
        <v>0</v>
      </c>
      <c r="X94" s="34"/>
      <c r="Y94" s="34"/>
      <c r="Z94" s="33">
        <f t="shared" si="30"/>
        <v>0</v>
      </c>
      <c r="AA94" s="34"/>
      <c r="AB94" s="34"/>
      <c r="AC94" s="33">
        <f t="shared" si="31"/>
        <v>0</v>
      </c>
      <c r="AD94" s="34"/>
      <c r="AE94" s="34"/>
      <c r="AF94" s="34"/>
      <c r="AG94" s="33">
        <f t="shared" si="32"/>
        <v>0</v>
      </c>
      <c r="AH94" s="34"/>
      <c r="AI94" s="34"/>
      <c r="AJ94" s="33">
        <f t="shared" si="33"/>
        <v>0</v>
      </c>
      <c r="AK94" s="34"/>
      <c r="AL94" s="34"/>
      <c r="AM94" s="33">
        <f t="shared" si="34"/>
        <v>0</v>
      </c>
      <c r="AN94" s="34"/>
      <c r="AO94" s="34"/>
      <c r="AP94" s="33">
        <f t="shared" si="35"/>
        <v>0</v>
      </c>
      <c r="AQ94" s="34"/>
      <c r="AR94" s="34"/>
      <c r="AS94" s="33">
        <f t="shared" si="36"/>
        <v>0</v>
      </c>
      <c r="AT94" s="34"/>
      <c r="AU94" s="34"/>
      <c r="AV94" s="33">
        <f t="shared" si="37"/>
        <v>0</v>
      </c>
      <c r="AW94" s="33">
        <f t="shared" si="38"/>
        <v>0</v>
      </c>
      <c r="AX94" s="33">
        <f t="shared" si="38"/>
        <v>0</v>
      </c>
      <c r="AY94" s="35"/>
      <c r="AZ94" s="35"/>
      <c r="BA94" s="35"/>
      <c r="BB94" s="35"/>
      <c r="BC94" s="35"/>
      <c r="BD94" s="35"/>
      <c r="BE94" s="34"/>
      <c r="BF94" s="34"/>
      <c r="BG94" s="33">
        <f t="shared" si="39"/>
        <v>0</v>
      </c>
      <c r="BH94" s="34"/>
      <c r="BI94" s="34"/>
      <c r="BJ94" s="33">
        <f t="shared" si="40"/>
        <v>0</v>
      </c>
      <c r="BK94" s="34"/>
      <c r="BL94" s="34"/>
      <c r="BM94" s="33">
        <f t="shared" si="41"/>
        <v>0</v>
      </c>
      <c r="BN94" s="34"/>
      <c r="BO94" s="34"/>
      <c r="BP94" s="34"/>
      <c r="BQ94" s="34"/>
      <c r="BR94" s="34"/>
      <c r="BS94" s="34"/>
      <c r="BT94" s="34"/>
      <c r="BU94" s="33">
        <f t="shared" si="42"/>
        <v>0</v>
      </c>
      <c r="BV94" s="34"/>
      <c r="BW94" s="34"/>
      <c r="BX94" s="33">
        <f t="shared" si="43"/>
        <v>80</v>
      </c>
      <c r="BY94" s="34">
        <v>80</v>
      </c>
      <c r="BZ94" s="34"/>
      <c r="CA94" s="33">
        <f t="shared" si="44"/>
        <v>0</v>
      </c>
      <c r="CB94" s="34"/>
      <c r="CC94" s="34"/>
      <c r="CD94" s="7">
        <f t="shared" si="45"/>
        <v>80</v>
      </c>
      <c r="CE94" s="8">
        <f t="shared" si="46"/>
        <v>80</v>
      </c>
      <c r="CF94" s="9">
        <f>D94+F94+G94+V94+Y94+AB94+AF94+AI94+AL94+AO94+AR94+AU94+BF94+BI94+BL94+BO94+BS94+BW94+BZ94+CC94+BD94+BB94+AZ94+S94</f>
        <v>0</v>
      </c>
    </row>
    <row r="95" spans="1:84" ht="33" customHeight="1" x14ac:dyDescent="0.2">
      <c r="A95" s="6" t="s">
        <v>151</v>
      </c>
      <c r="B95" s="33">
        <f t="shared" si="25"/>
        <v>0</v>
      </c>
      <c r="C95" s="34"/>
      <c r="D95" s="34"/>
      <c r="E95" s="34"/>
      <c r="F95" s="34"/>
      <c r="G95" s="33">
        <f t="shared" si="24"/>
        <v>0</v>
      </c>
      <c r="H95" s="34"/>
      <c r="I95" s="34"/>
      <c r="J95" s="34"/>
      <c r="K95" s="34"/>
      <c r="L95" s="33">
        <f t="shared" si="26"/>
        <v>0</v>
      </c>
      <c r="M95" s="34"/>
      <c r="N95" s="34"/>
      <c r="O95" s="34"/>
      <c r="P95" s="34"/>
      <c r="Q95" s="33">
        <f t="shared" si="27"/>
        <v>0</v>
      </c>
      <c r="R95" s="34"/>
      <c r="S95" s="34"/>
      <c r="T95" s="33">
        <f t="shared" si="28"/>
        <v>0</v>
      </c>
      <c r="U95" s="34"/>
      <c r="V95" s="34"/>
      <c r="W95" s="33">
        <f t="shared" si="29"/>
        <v>0</v>
      </c>
      <c r="X95" s="34"/>
      <c r="Y95" s="34"/>
      <c r="Z95" s="33">
        <f t="shared" si="30"/>
        <v>0</v>
      </c>
      <c r="AA95" s="34"/>
      <c r="AB95" s="34"/>
      <c r="AC95" s="33">
        <f t="shared" si="31"/>
        <v>0</v>
      </c>
      <c r="AD95" s="34"/>
      <c r="AE95" s="34"/>
      <c r="AF95" s="34"/>
      <c r="AG95" s="33">
        <f t="shared" si="32"/>
        <v>0</v>
      </c>
      <c r="AH95" s="34"/>
      <c r="AI95" s="34"/>
      <c r="AJ95" s="33">
        <f t="shared" si="33"/>
        <v>0</v>
      </c>
      <c r="AK95" s="34"/>
      <c r="AL95" s="34"/>
      <c r="AM95" s="33">
        <f t="shared" si="34"/>
        <v>0</v>
      </c>
      <c r="AN95" s="34"/>
      <c r="AO95" s="34"/>
      <c r="AP95" s="33">
        <f t="shared" si="35"/>
        <v>0</v>
      </c>
      <c r="AQ95" s="34"/>
      <c r="AR95" s="34"/>
      <c r="AS95" s="33">
        <f t="shared" si="36"/>
        <v>0</v>
      </c>
      <c r="AT95" s="34"/>
      <c r="AU95" s="34"/>
      <c r="AV95" s="33">
        <f t="shared" si="37"/>
        <v>0</v>
      </c>
      <c r="AW95" s="33">
        <f t="shared" si="38"/>
        <v>0</v>
      </c>
      <c r="AX95" s="33">
        <f t="shared" si="38"/>
        <v>0</v>
      </c>
      <c r="AY95" s="35"/>
      <c r="AZ95" s="35"/>
      <c r="BA95" s="35"/>
      <c r="BB95" s="35"/>
      <c r="BC95" s="35"/>
      <c r="BD95" s="35"/>
      <c r="BE95" s="34"/>
      <c r="BF95" s="34"/>
      <c r="BG95" s="33">
        <f t="shared" si="39"/>
        <v>0</v>
      </c>
      <c r="BH95" s="34"/>
      <c r="BI95" s="34"/>
      <c r="BJ95" s="33">
        <f t="shared" si="40"/>
        <v>0</v>
      </c>
      <c r="BK95" s="34"/>
      <c r="BL95" s="34"/>
      <c r="BM95" s="33">
        <f t="shared" si="41"/>
        <v>0</v>
      </c>
      <c r="BN95" s="34"/>
      <c r="BO95" s="34"/>
      <c r="BP95" s="34"/>
      <c r="BQ95" s="34"/>
      <c r="BR95" s="34">
        <f>310-72</f>
        <v>238</v>
      </c>
      <c r="BS95" s="34"/>
      <c r="BT95" s="34"/>
      <c r="BU95" s="33">
        <f t="shared" si="42"/>
        <v>0</v>
      </c>
      <c r="BV95" s="34"/>
      <c r="BW95" s="34"/>
      <c r="BX95" s="33">
        <f t="shared" si="43"/>
        <v>0</v>
      </c>
      <c r="BY95" s="34"/>
      <c r="BZ95" s="34"/>
      <c r="CA95" s="33">
        <f t="shared" si="44"/>
        <v>0</v>
      </c>
      <c r="CB95" s="34"/>
      <c r="CC95" s="34"/>
      <c r="CD95" s="7">
        <f t="shared" si="45"/>
        <v>238</v>
      </c>
      <c r="CE95" s="8">
        <f t="shared" si="46"/>
        <v>238</v>
      </c>
      <c r="CF95" s="9">
        <f t="shared" si="47"/>
        <v>0</v>
      </c>
    </row>
    <row r="96" spans="1:84" s="60" customFormat="1" ht="39" customHeight="1" x14ac:dyDescent="0.2">
      <c r="A96" s="13" t="s">
        <v>154</v>
      </c>
      <c r="B96" s="56">
        <f>SUM(C96:F96)</f>
        <v>817</v>
      </c>
      <c r="C96" s="56">
        <f>SUM(C10:C95)</f>
        <v>422</v>
      </c>
      <c r="D96" s="56">
        <f>SUM(D10:D95)</f>
        <v>236</v>
      </c>
      <c r="E96" s="56">
        <f>SUM(E10:E95)</f>
        <v>124</v>
      </c>
      <c r="F96" s="56">
        <f>SUM(F10:F95)</f>
        <v>35</v>
      </c>
      <c r="G96" s="56">
        <f>SUM(H96:K96)</f>
        <v>7574</v>
      </c>
      <c r="H96" s="56">
        <f t="shared" ref="H96:K96" si="48">SUM(H10:H95)</f>
        <v>391</v>
      </c>
      <c r="I96" s="56">
        <f t="shared" si="48"/>
        <v>303</v>
      </c>
      <c r="J96" s="56">
        <f t="shared" si="48"/>
        <v>234</v>
      </c>
      <c r="K96" s="56">
        <f t="shared" si="48"/>
        <v>6646</v>
      </c>
      <c r="L96" s="56">
        <f t="shared" si="26"/>
        <v>61390</v>
      </c>
      <c r="M96" s="56">
        <f t="shared" ref="M96:P96" si="49">SUM(M10:M95)</f>
        <v>1550</v>
      </c>
      <c r="N96" s="56">
        <f t="shared" si="49"/>
        <v>10147</v>
      </c>
      <c r="O96" s="56">
        <f t="shared" si="49"/>
        <v>408</v>
      </c>
      <c r="P96" s="56">
        <f t="shared" si="49"/>
        <v>49285</v>
      </c>
      <c r="Q96" s="56">
        <f t="shared" si="27"/>
        <v>0</v>
      </c>
      <c r="R96" s="56">
        <f t="shared" ref="R96:S96" si="50">SUM(R10:R95)</f>
        <v>0</v>
      </c>
      <c r="S96" s="56">
        <f t="shared" si="50"/>
        <v>0</v>
      </c>
      <c r="T96" s="56">
        <f t="shared" si="28"/>
        <v>1205</v>
      </c>
      <c r="U96" s="56">
        <f t="shared" ref="U96:V96" si="51">SUM(U10:U95)</f>
        <v>1047</v>
      </c>
      <c r="V96" s="56">
        <f t="shared" si="51"/>
        <v>158</v>
      </c>
      <c r="W96" s="56">
        <f t="shared" si="29"/>
        <v>0</v>
      </c>
      <c r="X96" s="56">
        <f t="shared" ref="X96:Y96" si="52">SUM(X10:X95)</f>
        <v>0</v>
      </c>
      <c r="Y96" s="56">
        <f t="shared" si="52"/>
        <v>0</v>
      </c>
      <c r="Z96" s="56">
        <f t="shared" si="30"/>
        <v>13432</v>
      </c>
      <c r="AA96" s="56">
        <f t="shared" ref="AA96:AB96" si="53">SUM(AA10:AA95)</f>
        <v>9014</v>
      </c>
      <c r="AB96" s="56">
        <f t="shared" si="53"/>
        <v>4418</v>
      </c>
      <c r="AC96" s="56">
        <f t="shared" si="31"/>
        <v>2991</v>
      </c>
      <c r="AD96" s="56">
        <f t="shared" ref="AD96:AF96" si="54">SUM(AD10:AD95)</f>
        <v>2991</v>
      </c>
      <c r="AE96" s="56">
        <f t="shared" si="54"/>
        <v>2871</v>
      </c>
      <c r="AF96" s="56">
        <f t="shared" si="54"/>
        <v>0</v>
      </c>
      <c r="AG96" s="56">
        <f t="shared" si="32"/>
        <v>825</v>
      </c>
      <c r="AH96" s="56">
        <f t="shared" ref="AH96:AI96" si="55">SUM(AH10:AH95)</f>
        <v>712</v>
      </c>
      <c r="AI96" s="56">
        <f t="shared" si="55"/>
        <v>113</v>
      </c>
      <c r="AJ96" s="56">
        <f t="shared" si="33"/>
        <v>0</v>
      </c>
      <c r="AK96" s="56">
        <f t="shared" ref="AK96:AL96" si="56">SUM(AK10:AK95)</f>
        <v>0</v>
      </c>
      <c r="AL96" s="56">
        <f t="shared" si="56"/>
        <v>0</v>
      </c>
      <c r="AM96" s="56">
        <f t="shared" si="34"/>
        <v>0</v>
      </c>
      <c r="AN96" s="56">
        <f t="shared" ref="AN96:AO96" si="57">SUM(AN10:AN95)</f>
        <v>0</v>
      </c>
      <c r="AO96" s="56">
        <f t="shared" si="57"/>
        <v>0</v>
      </c>
      <c r="AP96" s="56">
        <f t="shared" si="35"/>
        <v>5229</v>
      </c>
      <c r="AQ96" s="56">
        <f t="shared" ref="AQ96:AR96" si="58">SUM(AQ10:AQ95)</f>
        <v>5229</v>
      </c>
      <c r="AR96" s="56">
        <f t="shared" si="58"/>
        <v>0</v>
      </c>
      <c r="AS96" s="56">
        <f t="shared" si="36"/>
        <v>0</v>
      </c>
      <c r="AT96" s="56">
        <f t="shared" ref="AT96:BF96" si="59">SUM(AT10:AT95)</f>
        <v>0</v>
      </c>
      <c r="AU96" s="56">
        <f t="shared" si="59"/>
        <v>0</v>
      </c>
      <c r="AV96" s="56">
        <f>SUM(AV10:AV95)</f>
        <v>31960</v>
      </c>
      <c r="AW96" s="56">
        <f t="shared" si="59"/>
        <v>31960</v>
      </c>
      <c r="AX96" s="56">
        <f t="shared" si="59"/>
        <v>0</v>
      </c>
      <c r="AY96" s="56">
        <f t="shared" si="59"/>
        <v>614</v>
      </c>
      <c r="AZ96" s="56">
        <f t="shared" si="59"/>
        <v>0</v>
      </c>
      <c r="BA96" s="56">
        <f t="shared" si="59"/>
        <v>2151</v>
      </c>
      <c r="BB96" s="56">
        <f t="shared" si="59"/>
        <v>0</v>
      </c>
      <c r="BC96" s="56">
        <f t="shared" si="59"/>
        <v>1171</v>
      </c>
      <c r="BD96" s="56">
        <f t="shared" si="59"/>
        <v>0</v>
      </c>
      <c r="BE96" s="56">
        <f t="shared" si="59"/>
        <v>28024</v>
      </c>
      <c r="BF96" s="56">
        <f t="shared" si="59"/>
        <v>0</v>
      </c>
      <c r="BG96" s="56">
        <f t="shared" si="39"/>
        <v>773</v>
      </c>
      <c r="BH96" s="56">
        <f t="shared" ref="BH96:BI96" si="60">SUM(BH10:BH95)</f>
        <v>767</v>
      </c>
      <c r="BI96" s="56">
        <f t="shared" si="60"/>
        <v>6</v>
      </c>
      <c r="BJ96" s="56">
        <f t="shared" si="40"/>
        <v>0</v>
      </c>
      <c r="BK96" s="56">
        <f t="shared" ref="BK96:BL96" si="61">SUM(BK10:BK95)</f>
        <v>0</v>
      </c>
      <c r="BL96" s="56">
        <f t="shared" si="61"/>
        <v>0</v>
      </c>
      <c r="BM96" s="56">
        <f t="shared" si="41"/>
        <v>17350</v>
      </c>
      <c r="BN96" s="56">
        <f t="shared" ref="BN96:BT96" si="62">SUM(BN10:BN95)</f>
        <v>6959</v>
      </c>
      <c r="BO96" s="56">
        <f t="shared" si="62"/>
        <v>66</v>
      </c>
      <c r="BP96" s="56">
        <f t="shared" si="62"/>
        <v>8832</v>
      </c>
      <c r="BQ96" s="56">
        <f t="shared" si="62"/>
        <v>1493</v>
      </c>
      <c r="BR96" s="56">
        <f t="shared" si="62"/>
        <v>1576</v>
      </c>
      <c r="BS96" s="56">
        <f t="shared" si="62"/>
        <v>0</v>
      </c>
      <c r="BT96" s="56">
        <f t="shared" si="62"/>
        <v>0</v>
      </c>
      <c r="BU96" s="56">
        <f t="shared" si="42"/>
        <v>1276</v>
      </c>
      <c r="BV96" s="56">
        <f t="shared" ref="BV96:BW96" si="63">SUM(BV10:BV95)</f>
        <v>1276</v>
      </c>
      <c r="BW96" s="56">
        <f t="shared" si="63"/>
        <v>0</v>
      </c>
      <c r="BX96" s="56">
        <f t="shared" si="43"/>
        <v>6187</v>
      </c>
      <c r="BY96" s="56">
        <f t="shared" ref="BY96:BZ96" si="64">SUM(BY10:BY95)</f>
        <v>5951</v>
      </c>
      <c r="BZ96" s="56">
        <f t="shared" si="64"/>
        <v>236</v>
      </c>
      <c r="CA96" s="56">
        <f t="shared" si="44"/>
        <v>1812</v>
      </c>
      <c r="CB96" s="56">
        <f t="shared" ref="CB96:CC96" si="65">SUM(CB10:CB95)</f>
        <v>1564</v>
      </c>
      <c r="CC96" s="56">
        <f t="shared" si="65"/>
        <v>248</v>
      </c>
      <c r="CD96" s="57">
        <f t="shared" si="45"/>
        <v>154397</v>
      </c>
      <c r="CE96" s="58">
        <f t="shared" si="46"/>
        <v>141307</v>
      </c>
      <c r="CF96" s="59">
        <f>D96+F96+G96+V96+Y96+AB96+AF96+AI96+AL96+AO96+AR96+AU96+BF96+BI96+BL96+BO96+BS96+BW96+BZ96+CC96+BD96+BB96+AZ96+S96</f>
        <v>13090</v>
      </c>
    </row>
  </sheetData>
  <autoFilter ref="A9:CF96"/>
  <mergeCells count="80">
    <mergeCell ref="BV6:BW7"/>
    <mergeCell ref="AS6:AS8"/>
    <mergeCell ref="AT6:AU7"/>
    <mergeCell ref="AV6:AV8"/>
    <mergeCell ref="AW6:AX7"/>
    <mergeCell ref="AY6:AZ7"/>
    <mergeCell ref="BA6:BB7"/>
    <mergeCell ref="BJ6:BJ8"/>
    <mergeCell ref="BK6:BL7"/>
    <mergeCell ref="BM6:BM8"/>
    <mergeCell ref="BN6:BQ7"/>
    <mergeCell ref="BU6:BU8"/>
    <mergeCell ref="W6:W8"/>
    <mergeCell ref="AQ6:AR7"/>
    <mergeCell ref="Z6:Z8"/>
    <mergeCell ref="AA6:AB7"/>
    <mergeCell ref="AC6:AC8"/>
    <mergeCell ref="AD6:AF6"/>
    <mergeCell ref="AG6:AG8"/>
    <mergeCell ref="AH6:AI7"/>
    <mergeCell ref="AJ6:AJ8"/>
    <mergeCell ref="AK6:AL7"/>
    <mergeCell ref="AM6:AM8"/>
    <mergeCell ref="AN6:AO7"/>
    <mergeCell ref="AP6:AP8"/>
    <mergeCell ref="AD7:AE7"/>
    <mergeCell ref="AF7:AF8"/>
    <mergeCell ref="M6:P7"/>
    <mergeCell ref="Q6:Q8"/>
    <mergeCell ref="R6:S7"/>
    <mergeCell ref="T6:T8"/>
    <mergeCell ref="U6:V7"/>
    <mergeCell ref="BG5:BI5"/>
    <mergeCell ref="BJ5:BL5"/>
    <mergeCell ref="BM5:BQ5"/>
    <mergeCell ref="BR5:BR8"/>
    <mergeCell ref="CE5:CF5"/>
    <mergeCell ref="BX6:BX8"/>
    <mergeCell ref="BY6:BZ7"/>
    <mergeCell ref="CA6:CA8"/>
    <mergeCell ref="CB6:CC7"/>
    <mergeCell ref="BT5:BT8"/>
    <mergeCell ref="BU5:BW5"/>
    <mergeCell ref="BX5:BZ5"/>
    <mergeCell ref="CA5:CC5"/>
    <mergeCell ref="CD5:CD8"/>
    <mergeCell ref="CE6:CE8"/>
    <mergeCell ref="CF6:CF8"/>
    <mergeCell ref="CD4:CF4"/>
    <mergeCell ref="B5:F5"/>
    <mergeCell ref="G5:K5"/>
    <mergeCell ref="L5:P5"/>
    <mergeCell ref="Q5:S5"/>
    <mergeCell ref="T5:V5"/>
    <mergeCell ref="W5:Y5"/>
    <mergeCell ref="Z5:AB5"/>
    <mergeCell ref="AC5:AF5"/>
    <mergeCell ref="AG5:AI5"/>
    <mergeCell ref="AY4:BV4"/>
    <mergeCell ref="BS5:BS8"/>
    <mergeCell ref="BC6:BD7"/>
    <mergeCell ref="BE6:BF7"/>
    <mergeCell ref="BG6:BG8"/>
    <mergeCell ref="BH6:BI7"/>
    <mergeCell ref="B1:W1"/>
    <mergeCell ref="B2:W2"/>
    <mergeCell ref="A4:A8"/>
    <mergeCell ref="B4:Y4"/>
    <mergeCell ref="Z4:AX4"/>
    <mergeCell ref="AJ5:AL5"/>
    <mergeCell ref="AM5:AO5"/>
    <mergeCell ref="AP5:AR5"/>
    <mergeCell ref="AS5:AU5"/>
    <mergeCell ref="AV5:BF5"/>
    <mergeCell ref="X6:Y7"/>
    <mergeCell ref="B6:B8"/>
    <mergeCell ref="C6:F7"/>
    <mergeCell ref="G6:G8"/>
    <mergeCell ref="H6:K7"/>
    <mergeCell ref="L6:L8"/>
  </mergeCells>
  <pageMargins left="7.874015748031496E-2" right="0.15748031496062992" top="0.15748031496062992" bottom="0.15748031496062992" header="0.31496062992125984" footer="3.937007874015748E-2"/>
  <pageSetup paperSize="9" scale="59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96"/>
  <sheetViews>
    <sheetView showZeros="0" zoomScale="82" zoomScaleNormal="82" workbookViewId="0">
      <pane xSplit="1" ySplit="9" topLeftCell="B10" activePane="bottomRight" state="frozenSplit"/>
      <selection pane="topRight" activeCell="D1" sqref="D1"/>
      <selection pane="bottomLeft" activeCell="A6" sqref="A6"/>
      <selection pane="bottomRight" activeCell="BQ102" sqref="BQ102"/>
    </sheetView>
  </sheetViews>
  <sheetFormatPr defaultRowHeight="12.75" x14ac:dyDescent="0.2"/>
  <cols>
    <col min="1" max="1" width="56.28515625" style="55" customWidth="1"/>
    <col min="2" max="2" width="9.140625" style="55" customWidth="1"/>
    <col min="3" max="3" width="8.140625" style="55" customWidth="1"/>
    <col min="4" max="6" width="9.140625" style="55" customWidth="1"/>
    <col min="7" max="7" width="8.140625" style="55" customWidth="1"/>
    <col min="8" max="8" width="8.42578125" style="55" customWidth="1"/>
    <col min="9" max="11" width="9.140625" style="55" customWidth="1"/>
    <col min="12" max="12" width="8.42578125" style="55" customWidth="1"/>
    <col min="13" max="14" width="9.140625" style="55" customWidth="1"/>
    <col min="15" max="15" width="7.5703125" style="55" customWidth="1"/>
    <col min="16" max="16" width="9.140625" style="55" customWidth="1"/>
    <col min="17" max="17" width="6.85546875" style="55" customWidth="1"/>
    <col min="18" max="18" width="9.140625" style="55" customWidth="1"/>
    <col min="19" max="19" width="7.85546875" style="55" customWidth="1"/>
    <col min="20" max="20" width="7.7109375" style="55" customWidth="1"/>
    <col min="21" max="22" width="9.140625" style="55" customWidth="1"/>
    <col min="23" max="23" width="7.7109375" style="55" customWidth="1"/>
    <col min="24" max="24" width="8.140625" style="55" customWidth="1"/>
    <col min="25" max="30" width="9.140625" style="55" customWidth="1"/>
    <col min="31" max="31" width="11.5703125" style="55" customWidth="1"/>
    <col min="32" max="36" width="9.140625" style="55" customWidth="1"/>
    <col min="37" max="37" width="11" style="55" customWidth="1"/>
    <col min="38" max="42" width="9.140625" style="55" customWidth="1"/>
    <col min="43" max="43" width="10.85546875" style="55" customWidth="1"/>
    <col min="44" max="44" width="9.140625" style="55" customWidth="1"/>
    <col min="45" max="45" width="11.7109375" style="55" customWidth="1"/>
    <col min="46" max="46" width="10.5703125" style="55" customWidth="1"/>
    <col min="47" max="47" width="11.28515625" style="55" customWidth="1"/>
    <col min="48" max="55" width="9.140625" style="55" customWidth="1"/>
    <col min="56" max="56" width="7" style="55" customWidth="1"/>
    <col min="57" max="57" width="9.140625" style="55" customWidth="1"/>
    <col min="58" max="58" width="7.28515625" style="55" customWidth="1"/>
    <col min="59" max="59" width="8.28515625" style="55" customWidth="1"/>
    <col min="60" max="61" width="9.140625" style="55" customWidth="1"/>
    <col min="62" max="62" width="8.28515625" style="55" customWidth="1"/>
    <col min="63" max="63" width="9.140625" style="55" customWidth="1"/>
    <col min="64" max="64" width="7.28515625" style="55" customWidth="1"/>
    <col min="65" max="68" width="9.140625" style="55" customWidth="1"/>
    <col min="69" max="69" width="10.7109375" style="55" customWidth="1"/>
    <col min="70" max="71" width="9.140625" style="55" customWidth="1"/>
    <col min="72" max="72" width="7.28515625" style="55" customWidth="1"/>
    <col min="73" max="73" width="7.42578125" style="55" customWidth="1"/>
    <col min="74" max="74" width="9.140625" style="55" customWidth="1"/>
    <col min="75" max="75" width="9.28515625" style="55" customWidth="1"/>
    <col min="76" max="78" width="9.140625" style="55" customWidth="1"/>
    <col min="79" max="79" width="8.5703125" style="55" customWidth="1"/>
    <col min="80" max="81" width="9.140625" style="55" customWidth="1"/>
    <col min="82" max="82" width="12.7109375" style="55" customWidth="1"/>
    <col min="83" max="83" width="9.42578125" style="55" customWidth="1"/>
    <col min="84" max="84" width="9.85546875" style="55" customWidth="1"/>
    <col min="85" max="16384" width="9.140625" style="55"/>
  </cols>
  <sheetData>
    <row r="1" spans="1:84" ht="38.25" customHeight="1" x14ac:dyDescent="0.2">
      <c r="B1" s="90" t="s">
        <v>155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84" ht="26.25" customHeight="1" x14ac:dyDescent="0.2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84" ht="26.25" customHeight="1" x14ac:dyDescent="0.2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</row>
    <row r="4" spans="1:84" ht="15.75" customHeight="1" x14ac:dyDescent="0.2">
      <c r="A4" s="92" t="s">
        <v>0</v>
      </c>
      <c r="B4" s="86" t="s">
        <v>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95"/>
      <c r="Z4" s="86" t="s">
        <v>1</v>
      </c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95"/>
      <c r="AY4" s="86" t="s">
        <v>1</v>
      </c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1"/>
      <c r="BX4" s="1"/>
      <c r="BY4" s="1"/>
      <c r="BZ4" s="1"/>
      <c r="CA4" s="1"/>
      <c r="CB4" s="1"/>
      <c r="CC4" s="2"/>
      <c r="CD4" s="87" t="s">
        <v>2</v>
      </c>
      <c r="CE4" s="69"/>
      <c r="CF4" s="83"/>
    </row>
    <row r="5" spans="1:84" ht="46.5" customHeight="1" x14ac:dyDescent="0.2">
      <c r="A5" s="93"/>
      <c r="B5" s="69" t="s">
        <v>3</v>
      </c>
      <c r="C5" s="69"/>
      <c r="D5" s="69"/>
      <c r="E5" s="69"/>
      <c r="F5" s="88"/>
      <c r="G5" s="69" t="s">
        <v>4</v>
      </c>
      <c r="H5" s="69"/>
      <c r="I5" s="69"/>
      <c r="J5" s="69"/>
      <c r="K5" s="69"/>
      <c r="L5" s="69" t="s">
        <v>5</v>
      </c>
      <c r="M5" s="69"/>
      <c r="N5" s="69"/>
      <c r="O5" s="69"/>
      <c r="P5" s="69"/>
      <c r="Q5" s="69" t="s">
        <v>6</v>
      </c>
      <c r="R5" s="69"/>
      <c r="S5" s="69"/>
      <c r="T5" s="69" t="s">
        <v>7</v>
      </c>
      <c r="U5" s="69"/>
      <c r="V5" s="69"/>
      <c r="W5" s="69" t="s">
        <v>8</v>
      </c>
      <c r="X5" s="69"/>
      <c r="Y5" s="69"/>
      <c r="Z5" s="69" t="s">
        <v>9</v>
      </c>
      <c r="AA5" s="69"/>
      <c r="AB5" s="69"/>
      <c r="AC5" s="69" t="s">
        <v>161</v>
      </c>
      <c r="AD5" s="69"/>
      <c r="AE5" s="69"/>
      <c r="AF5" s="69"/>
      <c r="AG5" s="69" t="s">
        <v>10</v>
      </c>
      <c r="AH5" s="69"/>
      <c r="AI5" s="69"/>
      <c r="AJ5" s="69" t="s">
        <v>11</v>
      </c>
      <c r="AK5" s="69"/>
      <c r="AL5" s="69"/>
      <c r="AM5" s="69" t="s">
        <v>12</v>
      </c>
      <c r="AN5" s="69"/>
      <c r="AO5" s="69"/>
      <c r="AP5" s="69" t="s">
        <v>13</v>
      </c>
      <c r="AQ5" s="69"/>
      <c r="AR5" s="69"/>
      <c r="AS5" s="69" t="s">
        <v>14</v>
      </c>
      <c r="AT5" s="69"/>
      <c r="AU5" s="69"/>
      <c r="AV5" s="69" t="s">
        <v>15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 t="s">
        <v>16</v>
      </c>
      <c r="BH5" s="69"/>
      <c r="BI5" s="69"/>
      <c r="BJ5" s="69" t="s">
        <v>17</v>
      </c>
      <c r="BK5" s="69"/>
      <c r="BL5" s="69"/>
      <c r="BM5" s="69" t="s">
        <v>18</v>
      </c>
      <c r="BN5" s="69"/>
      <c r="BO5" s="69"/>
      <c r="BP5" s="69"/>
      <c r="BQ5" s="69"/>
      <c r="BR5" s="69" t="s">
        <v>19</v>
      </c>
      <c r="BS5" s="69" t="s">
        <v>20</v>
      </c>
      <c r="BT5" s="69" t="s">
        <v>21</v>
      </c>
      <c r="BU5" s="69" t="s">
        <v>22</v>
      </c>
      <c r="BV5" s="69"/>
      <c r="BW5" s="69"/>
      <c r="BX5" s="69" t="s">
        <v>23</v>
      </c>
      <c r="BY5" s="69"/>
      <c r="BZ5" s="69"/>
      <c r="CA5" s="69" t="s">
        <v>24</v>
      </c>
      <c r="CB5" s="69"/>
      <c r="CC5" s="86"/>
      <c r="CD5" s="87" t="s">
        <v>25</v>
      </c>
      <c r="CE5" s="69" t="s">
        <v>26</v>
      </c>
      <c r="CF5" s="83"/>
    </row>
    <row r="6" spans="1:84" ht="15.75" customHeight="1" x14ac:dyDescent="0.2">
      <c r="A6" s="93"/>
      <c r="B6" s="69" t="s">
        <v>27</v>
      </c>
      <c r="C6" s="65" t="s">
        <v>28</v>
      </c>
      <c r="D6" s="70"/>
      <c r="E6" s="70"/>
      <c r="F6" s="66"/>
      <c r="G6" s="69" t="s">
        <v>27</v>
      </c>
      <c r="H6" s="72" t="s">
        <v>28</v>
      </c>
      <c r="I6" s="81"/>
      <c r="J6" s="81"/>
      <c r="K6" s="73"/>
      <c r="L6" s="69" t="s">
        <v>25</v>
      </c>
      <c r="M6" s="72" t="s">
        <v>28</v>
      </c>
      <c r="N6" s="81"/>
      <c r="O6" s="81"/>
      <c r="P6" s="73"/>
      <c r="Q6" s="69" t="s">
        <v>25</v>
      </c>
      <c r="R6" s="72" t="s">
        <v>28</v>
      </c>
      <c r="S6" s="73"/>
      <c r="T6" s="69" t="s">
        <v>25</v>
      </c>
      <c r="U6" s="72" t="s">
        <v>28</v>
      </c>
      <c r="V6" s="73"/>
      <c r="W6" s="69" t="s">
        <v>25</v>
      </c>
      <c r="X6" s="72" t="s">
        <v>28</v>
      </c>
      <c r="Y6" s="73"/>
      <c r="Z6" s="69" t="s">
        <v>25</v>
      </c>
      <c r="AA6" s="72" t="s">
        <v>28</v>
      </c>
      <c r="AB6" s="73"/>
      <c r="AC6" s="69" t="s">
        <v>25</v>
      </c>
      <c r="AD6" s="76" t="s">
        <v>28</v>
      </c>
      <c r="AE6" s="76"/>
      <c r="AF6" s="76"/>
      <c r="AG6" s="69" t="s">
        <v>25</v>
      </c>
      <c r="AH6" s="65" t="s">
        <v>28</v>
      </c>
      <c r="AI6" s="66"/>
      <c r="AJ6" s="69" t="s">
        <v>25</v>
      </c>
      <c r="AK6" s="65" t="s">
        <v>28</v>
      </c>
      <c r="AL6" s="66"/>
      <c r="AM6" s="69" t="s">
        <v>25</v>
      </c>
      <c r="AN6" s="65" t="s">
        <v>28</v>
      </c>
      <c r="AO6" s="66"/>
      <c r="AP6" s="69" t="s">
        <v>25</v>
      </c>
      <c r="AQ6" s="65" t="s">
        <v>28</v>
      </c>
      <c r="AR6" s="66"/>
      <c r="AS6" s="69" t="s">
        <v>25</v>
      </c>
      <c r="AT6" s="65" t="s">
        <v>28</v>
      </c>
      <c r="AU6" s="66"/>
      <c r="AV6" s="69" t="s">
        <v>25</v>
      </c>
      <c r="AW6" s="65" t="s">
        <v>28</v>
      </c>
      <c r="AX6" s="66"/>
      <c r="AY6" s="65" t="s">
        <v>29</v>
      </c>
      <c r="AZ6" s="66"/>
      <c r="BA6" s="65" t="s">
        <v>30</v>
      </c>
      <c r="BB6" s="66"/>
      <c r="BC6" s="65" t="s">
        <v>162</v>
      </c>
      <c r="BD6" s="66"/>
      <c r="BE6" s="65" t="s">
        <v>31</v>
      </c>
      <c r="BF6" s="66"/>
      <c r="BG6" s="69" t="s">
        <v>25</v>
      </c>
      <c r="BH6" s="65" t="s">
        <v>28</v>
      </c>
      <c r="BI6" s="66"/>
      <c r="BJ6" s="69" t="s">
        <v>25</v>
      </c>
      <c r="BK6" s="65" t="s">
        <v>28</v>
      </c>
      <c r="BL6" s="66"/>
      <c r="BM6" s="69" t="s">
        <v>25</v>
      </c>
      <c r="BN6" s="65" t="s">
        <v>28</v>
      </c>
      <c r="BO6" s="70"/>
      <c r="BP6" s="70"/>
      <c r="BQ6" s="66"/>
      <c r="BR6" s="69"/>
      <c r="BS6" s="69"/>
      <c r="BT6" s="69"/>
      <c r="BU6" s="69" t="s">
        <v>25</v>
      </c>
      <c r="BV6" s="65" t="s">
        <v>28</v>
      </c>
      <c r="BW6" s="66"/>
      <c r="BX6" s="69" t="s">
        <v>25</v>
      </c>
      <c r="BY6" s="65" t="s">
        <v>28</v>
      </c>
      <c r="BZ6" s="66"/>
      <c r="CA6" s="69" t="s">
        <v>25</v>
      </c>
      <c r="CB6" s="65" t="s">
        <v>28</v>
      </c>
      <c r="CC6" s="84"/>
      <c r="CD6" s="87"/>
      <c r="CE6" s="69" t="s">
        <v>32</v>
      </c>
      <c r="CF6" s="83" t="s">
        <v>33</v>
      </c>
    </row>
    <row r="7" spans="1:84" ht="34.5" customHeight="1" x14ac:dyDescent="0.2">
      <c r="A7" s="93"/>
      <c r="B7" s="69"/>
      <c r="C7" s="67"/>
      <c r="D7" s="71"/>
      <c r="E7" s="71"/>
      <c r="F7" s="68"/>
      <c r="G7" s="69"/>
      <c r="H7" s="74"/>
      <c r="I7" s="82"/>
      <c r="J7" s="82"/>
      <c r="K7" s="75"/>
      <c r="L7" s="69"/>
      <c r="M7" s="74"/>
      <c r="N7" s="82"/>
      <c r="O7" s="82"/>
      <c r="P7" s="75"/>
      <c r="Q7" s="69"/>
      <c r="R7" s="74"/>
      <c r="S7" s="75"/>
      <c r="T7" s="69"/>
      <c r="U7" s="74"/>
      <c r="V7" s="75"/>
      <c r="W7" s="69"/>
      <c r="X7" s="74"/>
      <c r="Y7" s="75"/>
      <c r="Z7" s="69"/>
      <c r="AA7" s="74"/>
      <c r="AB7" s="75"/>
      <c r="AC7" s="69"/>
      <c r="AD7" s="96" t="s">
        <v>160</v>
      </c>
      <c r="AE7" s="97"/>
      <c r="AF7" s="79" t="s">
        <v>49</v>
      </c>
      <c r="AG7" s="69"/>
      <c r="AH7" s="67"/>
      <c r="AI7" s="68"/>
      <c r="AJ7" s="69"/>
      <c r="AK7" s="67"/>
      <c r="AL7" s="68"/>
      <c r="AM7" s="69"/>
      <c r="AN7" s="67"/>
      <c r="AO7" s="68"/>
      <c r="AP7" s="69"/>
      <c r="AQ7" s="67"/>
      <c r="AR7" s="68"/>
      <c r="AS7" s="69"/>
      <c r="AT7" s="67"/>
      <c r="AU7" s="68"/>
      <c r="AV7" s="69"/>
      <c r="AW7" s="67"/>
      <c r="AX7" s="68"/>
      <c r="AY7" s="67"/>
      <c r="AZ7" s="68"/>
      <c r="BA7" s="67"/>
      <c r="BB7" s="68"/>
      <c r="BC7" s="67"/>
      <c r="BD7" s="68"/>
      <c r="BE7" s="67"/>
      <c r="BF7" s="68"/>
      <c r="BG7" s="69"/>
      <c r="BH7" s="67"/>
      <c r="BI7" s="68"/>
      <c r="BJ7" s="69"/>
      <c r="BK7" s="67"/>
      <c r="BL7" s="68"/>
      <c r="BM7" s="69"/>
      <c r="BN7" s="67"/>
      <c r="BO7" s="71"/>
      <c r="BP7" s="71"/>
      <c r="BQ7" s="68"/>
      <c r="BR7" s="69"/>
      <c r="BS7" s="69"/>
      <c r="BT7" s="69"/>
      <c r="BU7" s="69"/>
      <c r="BV7" s="67"/>
      <c r="BW7" s="68"/>
      <c r="BX7" s="69"/>
      <c r="BY7" s="67"/>
      <c r="BZ7" s="68"/>
      <c r="CA7" s="69"/>
      <c r="CB7" s="67"/>
      <c r="CC7" s="85"/>
      <c r="CD7" s="87"/>
      <c r="CE7" s="69"/>
      <c r="CF7" s="83"/>
    </row>
    <row r="8" spans="1:84" ht="125.25" customHeight="1" x14ac:dyDescent="0.2">
      <c r="A8" s="94"/>
      <c r="B8" s="69"/>
      <c r="C8" s="51" t="s">
        <v>34</v>
      </c>
      <c r="D8" s="51" t="s">
        <v>35</v>
      </c>
      <c r="E8" s="51" t="s">
        <v>36</v>
      </c>
      <c r="F8" s="51" t="s">
        <v>37</v>
      </c>
      <c r="G8" s="69"/>
      <c r="H8" s="51" t="s">
        <v>38</v>
      </c>
      <c r="I8" s="51" t="s">
        <v>39</v>
      </c>
      <c r="J8" s="51" t="s">
        <v>40</v>
      </c>
      <c r="K8" s="51" t="s">
        <v>4</v>
      </c>
      <c r="L8" s="69"/>
      <c r="M8" s="51" t="s">
        <v>38</v>
      </c>
      <c r="N8" s="51" t="s">
        <v>39</v>
      </c>
      <c r="O8" s="51" t="s">
        <v>40</v>
      </c>
      <c r="P8" s="51" t="s">
        <v>5</v>
      </c>
      <c r="Q8" s="69"/>
      <c r="R8" s="51" t="s">
        <v>41</v>
      </c>
      <c r="S8" s="51" t="s">
        <v>42</v>
      </c>
      <c r="T8" s="69"/>
      <c r="U8" s="51" t="s">
        <v>43</v>
      </c>
      <c r="V8" s="51" t="s">
        <v>44</v>
      </c>
      <c r="W8" s="69"/>
      <c r="X8" s="51" t="s">
        <v>45</v>
      </c>
      <c r="Y8" s="51" t="s">
        <v>46</v>
      </c>
      <c r="Z8" s="69"/>
      <c r="AA8" s="51" t="s">
        <v>47</v>
      </c>
      <c r="AB8" s="51" t="s">
        <v>48</v>
      </c>
      <c r="AC8" s="69"/>
      <c r="AD8" s="54" t="s">
        <v>158</v>
      </c>
      <c r="AE8" s="32" t="s">
        <v>159</v>
      </c>
      <c r="AF8" s="80"/>
      <c r="AG8" s="69"/>
      <c r="AH8" s="51" t="s">
        <v>50</v>
      </c>
      <c r="AI8" s="51" t="s">
        <v>33</v>
      </c>
      <c r="AJ8" s="69"/>
      <c r="AK8" s="51" t="s">
        <v>50</v>
      </c>
      <c r="AL8" s="51" t="s">
        <v>33</v>
      </c>
      <c r="AM8" s="69"/>
      <c r="AN8" s="51" t="s">
        <v>50</v>
      </c>
      <c r="AO8" s="51" t="s">
        <v>33</v>
      </c>
      <c r="AP8" s="69"/>
      <c r="AQ8" s="51" t="s">
        <v>50</v>
      </c>
      <c r="AR8" s="51" t="s">
        <v>33</v>
      </c>
      <c r="AS8" s="69"/>
      <c r="AT8" s="51" t="s">
        <v>50</v>
      </c>
      <c r="AU8" s="51" t="s">
        <v>51</v>
      </c>
      <c r="AV8" s="69"/>
      <c r="AW8" s="51" t="s">
        <v>50</v>
      </c>
      <c r="AX8" s="51" t="s">
        <v>51</v>
      </c>
      <c r="AY8" s="51" t="s">
        <v>52</v>
      </c>
      <c r="AZ8" s="51" t="s">
        <v>53</v>
      </c>
      <c r="BA8" s="51" t="s">
        <v>54</v>
      </c>
      <c r="BB8" s="51" t="s">
        <v>55</v>
      </c>
      <c r="BC8" s="51" t="s">
        <v>50</v>
      </c>
      <c r="BD8" s="51" t="s">
        <v>51</v>
      </c>
      <c r="BE8" s="51" t="s">
        <v>50</v>
      </c>
      <c r="BF8" s="51" t="s">
        <v>51</v>
      </c>
      <c r="BG8" s="69"/>
      <c r="BH8" s="51" t="s">
        <v>56</v>
      </c>
      <c r="BI8" s="51" t="s">
        <v>57</v>
      </c>
      <c r="BJ8" s="69"/>
      <c r="BK8" s="51" t="s">
        <v>58</v>
      </c>
      <c r="BL8" s="51" t="s">
        <v>59</v>
      </c>
      <c r="BM8" s="69"/>
      <c r="BN8" s="51" t="s">
        <v>60</v>
      </c>
      <c r="BO8" s="51" t="s">
        <v>61</v>
      </c>
      <c r="BP8" s="51" t="s">
        <v>62</v>
      </c>
      <c r="BQ8" s="51" t="s">
        <v>63</v>
      </c>
      <c r="BR8" s="69"/>
      <c r="BS8" s="69"/>
      <c r="BT8" s="69"/>
      <c r="BU8" s="69"/>
      <c r="BV8" s="51" t="s">
        <v>64</v>
      </c>
      <c r="BW8" s="51" t="s">
        <v>65</v>
      </c>
      <c r="BX8" s="69"/>
      <c r="BY8" s="51" t="s">
        <v>66</v>
      </c>
      <c r="BZ8" s="51" t="s">
        <v>67</v>
      </c>
      <c r="CA8" s="69"/>
      <c r="CB8" s="51" t="s">
        <v>68</v>
      </c>
      <c r="CC8" s="52" t="s">
        <v>69</v>
      </c>
      <c r="CD8" s="87"/>
      <c r="CE8" s="69"/>
      <c r="CF8" s="83"/>
    </row>
    <row r="9" spans="1:84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3">
        <v>54</v>
      </c>
      <c r="BD9" s="3">
        <v>55</v>
      </c>
      <c r="BE9" s="3">
        <v>56</v>
      </c>
      <c r="BF9" s="3">
        <v>57</v>
      </c>
      <c r="BG9" s="3">
        <v>58</v>
      </c>
      <c r="BH9" s="3">
        <v>59</v>
      </c>
      <c r="BI9" s="3">
        <v>60</v>
      </c>
      <c r="BJ9" s="3">
        <v>61</v>
      </c>
      <c r="BK9" s="3">
        <v>62</v>
      </c>
      <c r="BL9" s="3">
        <v>63</v>
      </c>
      <c r="BM9" s="3">
        <v>64</v>
      </c>
      <c r="BN9" s="3">
        <v>65</v>
      </c>
      <c r="BO9" s="3">
        <v>66</v>
      </c>
      <c r="BP9" s="3">
        <v>67</v>
      </c>
      <c r="BQ9" s="3">
        <v>68</v>
      </c>
      <c r="BR9" s="3">
        <v>69</v>
      </c>
      <c r="BS9" s="3">
        <v>70</v>
      </c>
      <c r="BT9" s="3">
        <v>71</v>
      </c>
      <c r="BU9" s="3">
        <v>72</v>
      </c>
      <c r="BV9" s="3">
        <v>73</v>
      </c>
      <c r="BW9" s="3">
        <v>74</v>
      </c>
      <c r="BX9" s="3">
        <v>75</v>
      </c>
      <c r="BY9" s="3">
        <v>76</v>
      </c>
      <c r="BZ9" s="3">
        <v>77</v>
      </c>
      <c r="CA9" s="3">
        <v>78</v>
      </c>
      <c r="CB9" s="3">
        <v>79</v>
      </c>
      <c r="CC9" s="4">
        <v>80</v>
      </c>
      <c r="CD9" s="5">
        <v>81</v>
      </c>
      <c r="CE9" s="3">
        <v>82</v>
      </c>
      <c r="CF9" s="3">
        <v>83</v>
      </c>
    </row>
    <row r="10" spans="1:84" s="10" customFormat="1" ht="47.25" x14ac:dyDescent="0.2">
      <c r="A10" s="6" t="s">
        <v>70</v>
      </c>
      <c r="B10" s="33">
        <f t="shared" ref="B10:B73" si="0">SUM(C10:F10)</f>
        <v>0</v>
      </c>
      <c r="C10" s="34">
        <v>0</v>
      </c>
      <c r="D10" s="34">
        <v>0</v>
      </c>
      <c r="E10" s="34">
        <v>0</v>
      </c>
      <c r="F10" s="34">
        <v>0</v>
      </c>
      <c r="G10" s="33">
        <f t="shared" ref="G10:G72" si="1">SUM(H10:K10)</f>
        <v>60</v>
      </c>
      <c r="H10" s="34">
        <v>0</v>
      </c>
      <c r="I10" s="34">
        <v>0</v>
      </c>
      <c r="J10" s="34">
        <v>0</v>
      </c>
      <c r="K10" s="34">
        <v>60</v>
      </c>
      <c r="L10" s="33">
        <f t="shared" ref="L10:L73" si="2">SUM(M10:P10)</f>
        <v>631</v>
      </c>
      <c r="M10" s="34">
        <v>0</v>
      </c>
      <c r="N10" s="34">
        <v>0</v>
      </c>
      <c r="O10" s="34">
        <v>0</v>
      </c>
      <c r="P10" s="34">
        <v>631</v>
      </c>
      <c r="Q10" s="33">
        <f t="shared" ref="Q10:Q73" si="3">R10+S10</f>
        <v>0</v>
      </c>
      <c r="R10" s="34">
        <v>0</v>
      </c>
      <c r="S10" s="34">
        <v>0</v>
      </c>
      <c r="T10" s="33">
        <f t="shared" ref="T10:T73" si="4">U10+V10</f>
        <v>0</v>
      </c>
      <c r="U10" s="34">
        <v>0</v>
      </c>
      <c r="V10" s="34">
        <v>0</v>
      </c>
      <c r="W10" s="33">
        <f t="shared" ref="W10:W73" si="5">X10+Y10</f>
        <v>0</v>
      </c>
      <c r="X10" s="34">
        <v>0</v>
      </c>
      <c r="Y10" s="34">
        <v>0</v>
      </c>
      <c r="Z10" s="33">
        <f t="shared" ref="Z10:Z73" si="6">AA10+AB10</f>
        <v>0</v>
      </c>
      <c r="AA10" s="34">
        <v>0</v>
      </c>
      <c r="AB10" s="34">
        <v>0</v>
      </c>
      <c r="AC10" s="33">
        <f t="shared" ref="AC10:AC73" si="7">AD10+AF10</f>
        <v>0</v>
      </c>
      <c r="AD10" s="34">
        <v>0</v>
      </c>
      <c r="AE10" s="34"/>
      <c r="AF10" s="34">
        <v>0</v>
      </c>
      <c r="AG10" s="33">
        <f t="shared" ref="AG10:AG73" si="8">AH10+AI10</f>
        <v>0</v>
      </c>
      <c r="AH10" s="34">
        <v>0</v>
      </c>
      <c r="AI10" s="34">
        <v>0</v>
      </c>
      <c r="AJ10" s="33">
        <f t="shared" ref="AJ10:AJ73" si="9">AK10+AL10</f>
        <v>0</v>
      </c>
      <c r="AK10" s="34">
        <v>0</v>
      </c>
      <c r="AL10" s="34">
        <v>0</v>
      </c>
      <c r="AM10" s="33">
        <f t="shared" ref="AM10:AM73" si="10">AN10+AO10</f>
        <v>0</v>
      </c>
      <c r="AN10" s="34">
        <v>0</v>
      </c>
      <c r="AO10" s="34">
        <v>0</v>
      </c>
      <c r="AP10" s="33">
        <f t="shared" ref="AP10:AP73" si="11">AQ10+AR10</f>
        <v>0</v>
      </c>
      <c r="AQ10" s="34">
        <v>0</v>
      </c>
      <c r="AR10" s="34">
        <v>0</v>
      </c>
      <c r="AS10" s="33">
        <f t="shared" ref="AS10:AS73" si="12">AT10+AU10</f>
        <v>0</v>
      </c>
      <c r="AT10" s="34">
        <v>0</v>
      </c>
      <c r="AU10" s="34">
        <v>0</v>
      </c>
      <c r="AV10" s="33">
        <f t="shared" ref="AV10:AV73" si="13">AX10+AW10</f>
        <v>0</v>
      </c>
      <c r="AW10" s="33">
        <f t="shared" ref="AW10:AX73" si="14">AY10+BA10+BC10+BE10</f>
        <v>0</v>
      </c>
      <c r="AX10" s="33">
        <f t="shared" si="14"/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4">
        <v>0</v>
      </c>
      <c r="BF10" s="34">
        <v>0</v>
      </c>
      <c r="BG10" s="33">
        <f t="shared" ref="BG10:BG73" si="15">BH10+BI10</f>
        <v>0</v>
      </c>
      <c r="BH10" s="34">
        <v>0</v>
      </c>
      <c r="BI10" s="34">
        <v>0</v>
      </c>
      <c r="BJ10" s="33">
        <f t="shared" ref="BJ10:BJ73" si="16">BK10+BL10</f>
        <v>0</v>
      </c>
      <c r="BK10" s="34">
        <v>0</v>
      </c>
      <c r="BL10" s="34">
        <v>0</v>
      </c>
      <c r="BM10" s="33">
        <f t="shared" ref="BM10:BM73" si="17">SUM(BN10:BQ10)</f>
        <v>60</v>
      </c>
      <c r="BN10" s="34">
        <v>0</v>
      </c>
      <c r="BO10" s="34">
        <v>0</v>
      </c>
      <c r="BP10" s="34">
        <v>30</v>
      </c>
      <c r="BQ10" s="34">
        <v>30</v>
      </c>
      <c r="BR10" s="34">
        <v>0</v>
      </c>
      <c r="BS10" s="34">
        <v>0</v>
      </c>
      <c r="BT10" s="34">
        <v>0</v>
      </c>
      <c r="BU10" s="33">
        <f t="shared" ref="BU10:BU73" si="18">BV10+BW10</f>
        <v>0</v>
      </c>
      <c r="BV10" s="34">
        <v>0</v>
      </c>
      <c r="BW10" s="34">
        <v>0</v>
      </c>
      <c r="BX10" s="33">
        <f t="shared" ref="BX10:BX73" si="19">BY10+BZ10</f>
        <v>0</v>
      </c>
      <c r="BY10" s="34">
        <v>0</v>
      </c>
      <c r="BZ10" s="34">
        <v>0</v>
      </c>
      <c r="CA10" s="33">
        <f t="shared" ref="CA10:CA73" si="20">CB10+CC10</f>
        <v>0</v>
      </c>
      <c r="CB10" s="34">
        <v>0</v>
      </c>
      <c r="CC10" s="34">
        <v>0</v>
      </c>
      <c r="CD10" s="7">
        <f t="shared" ref="CD10:CD73" si="21">CE10+CF10</f>
        <v>751</v>
      </c>
      <c r="CE10" s="8">
        <f t="shared" ref="CE10:CE73" si="22">C10+E10+L10+U10+X10+AA10+AD10+AH10+AK10+AN10+AQ10+AT10+BE10+BH10+BK10+BN10+BQ10+BR10+BT10+BV10+BY10+CB10+BC10+BA10+AY10+R10+BP10</f>
        <v>691</v>
      </c>
      <c r="CF10" s="9">
        <f t="shared" ref="CF10:CF73" si="23">D10+F10+G10+V10+Y10+AB10+AF10+AI10+AL10+AO10+AR10+AU10+BF10+BI10+BL10+BO10+BS10+BW10+BZ10+CC10+BD10+BB10+AZ10+S10</f>
        <v>60</v>
      </c>
    </row>
    <row r="11" spans="1:84" s="10" customFormat="1" ht="47.25" x14ac:dyDescent="0.2">
      <c r="A11" s="6" t="s">
        <v>71</v>
      </c>
      <c r="B11" s="33">
        <f t="shared" si="0"/>
        <v>0</v>
      </c>
      <c r="C11" s="34">
        <v>0</v>
      </c>
      <c r="D11" s="34">
        <v>0</v>
      </c>
      <c r="E11" s="34">
        <v>0</v>
      </c>
      <c r="F11" s="34">
        <v>0</v>
      </c>
      <c r="G11" s="33">
        <f t="shared" si="1"/>
        <v>120</v>
      </c>
      <c r="H11" s="34">
        <v>0</v>
      </c>
      <c r="I11" s="34">
        <v>0</v>
      </c>
      <c r="J11" s="34">
        <v>0</v>
      </c>
      <c r="K11" s="34">
        <v>120</v>
      </c>
      <c r="L11" s="33">
        <f t="shared" si="2"/>
        <v>436</v>
      </c>
      <c r="M11" s="34">
        <v>0</v>
      </c>
      <c r="N11" s="34">
        <v>0</v>
      </c>
      <c r="O11" s="34">
        <v>0</v>
      </c>
      <c r="P11" s="34">
        <v>436</v>
      </c>
      <c r="Q11" s="33">
        <f t="shared" si="3"/>
        <v>0</v>
      </c>
      <c r="R11" s="34">
        <v>0</v>
      </c>
      <c r="S11" s="34">
        <v>0</v>
      </c>
      <c r="T11" s="33">
        <f t="shared" si="4"/>
        <v>0</v>
      </c>
      <c r="U11" s="34">
        <v>0</v>
      </c>
      <c r="V11" s="34">
        <v>0</v>
      </c>
      <c r="W11" s="33">
        <f t="shared" si="5"/>
        <v>0</v>
      </c>
      <c r="X11" s="34">
        <v>0</v>
      </c>
      <c r="Y11" s="34">
        <v>0</v>
      </c>
      <c r="Z11" s="33">
        <f t="shared" si="6"/>
        <v>0</v>
      </c>
      <c r="AA11" s="34">
        <v>0</v>
      </c>
      <c r="AB11" s="34">
        <v>0</v>
      </c>
      <c r="AC11" s="33">
        <f t="shared" si="7"/>
        <v>0</v>
      </c>
      <c r="AD11" s="34">
        <v>0</v>
      </c>
      <c r="AE11" s="34"/>
      <c r="AF11" s="34">
        <v>0</v>
      </c>
      <c r="AG11" s="33">
        <f t="shared" si="8"/>
        <v>0</v>
      </c>
      <c r="AH11" s="34">
        <v>0</v>
      </c>
      <c r="AI11" s="34">
        <v>0</v>
      </c>
      <c r="AJ11" s="33">
        <f t="shared" si="9"/>
        <v>0</v>
      </c>
      <c r="AK11" s="34">
        <v>0</v>
      </c>
      <c r="AL11" s="34">
        <v>0</v>
      </c>
      <c r="AM11" s="33">
        <f t="shared" si="10"/>
        <v>0</v>
      </c>
      <c r="AN11" s="34">
        <v>0</v>
      </c>
      <c r="AO11" s="34">
        <v>0</v>
      </c>
      <c r="AP11" s="33">
        <f t="shared" si="11"/>
        <v>0</v>
      </c>
      <c r="AQ11" s="34">
        <v>0</v>
      </c>
      <c r="AR11" s="34">
        <v>0</v>
      </c>
      <c r="AS11" s="33">
        <f t="shared" si="12"/>
        <v>0</v>
      </c>
      <c r="AT11" s="34">
        <v>0</v>
      </c>
      <c r="AU11" s="34">
        <v>0</v>
      </c>
      <c r="AV11" s="33">
        <f t="shared" si="13"/>
        <v>0</v>
      </c>
      <c r="AW11" s="33">
        <f t="shared" si="14"/>
        <v>0</v>
      </c>
      <c r="AX11" s="33">
        <f t="shared" si="14"/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4">
        <v>0</v>
      </c>
      <c r="BF11" s="34">
        <v>0</v>
      </c>
      <c r="BG11" s="33">
        <f t="shared" si="15"/>
        <v>0</v>
      </c>
      <c r="BH11" s="34">
        <v>0</v>
      </c>
      <c r="BI11" s="34">
        <v>0</v>
      </c>
      <c r="BJ11" s="33">
        <f t="shared" si="16"/>
        <v>0</v>
      </c>
      <c r="BK11" s="34">
        <v>0</v>
      </c>
      <c r="BL11" s="34">
        <v>0</v>
      </c>
      <c r="BM11" s="33">
        <f t="shared" si="17"/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3">
        <f t="shared" si="18"/>
        <v>0</v>
      </c>
      <c r="BV11" s="34">
        <v>0</v>
      </c>
      <c r="BW11" s="34">
        <v>0</v>
      </c>
      <c r="BX11" s="33">
        <f t="shared" si="19"/>
        <v>0</v>
      </c>
      <c r="BY11" s="34">
        <v>0</v>
      </c>
      <c r="BZ11" s="34">
        <v>0</v>
      </c>
      <c r="CA11" s="33">
        <f t="shared" si="20"/>
        <v>0</v>
      </c>
      <c r="CB11" s="34">
        <v>0</v>
      </c>
      <c r="CC11" s="34">
        <v>0</v>
      </c>
      <c r="CD11" s="7">
        <f t="shared" si="21"/>
        <v>556</v>
      </c>
      <c r="CE11" s="8">
        <f t="shared" si="22"/>
        <v>436</v>
      </c>
      <c r="CF11" s="9">
        <f t="shared" si="23"/>
        <v>120</v>
      </c>
    </row>
    <row r="12" spans="1:84" s="10" customFormat="1" ht="47.25" x14ac:dyDescent="0.2">
      <c r="A12" s="6" t="s">
        <v>72</v>
      </c>
      <c r="B12" s="33">
        <f t="shared" si="0"/>
        <v>0</v>
      </c>
      <c r="C12" s="34">
        <v>0</v>
      </c>
      <c r="D12" s="34">
        <v>0</v>
      </c>
      <c r="E12" s="34">
        <v>0</v>
      </c>
      <c r="F12" s="34">
        <v>0</v>
      </c>
      <c r="G12" s="33">
        <f t="shared" si="1"/>
        <v>0</v>
      </c>
      <c r="H12" s="34">
        <v>0</v>
      </c>
      <c r="I12" s="34">
        <v>0</v>
      </c>
      <c r="J12" s="34">
        <v>0</v>
      </c>
      <c r="K12" s="34">
        <v>0</v>
      </c>
      <c r="L12" s="33">
        <f t="shared" si="2"/>
        <v>442</v>
      </c>
      <c r="M12" s="34">
        <v>0</v>
      </c>
      <c r="N12" s="34">
        <v>0</v>
      </c>
      <c r="O12" s="34">
        <v>0</v>
      </c>
      <c r="P12" s="34">
        <v>442</v>
      </c>
      <c r="Q12" s="33">
        <f t="shared" si="3"/>
        <v>0</v>
      </c>
      <c r="R12" s="34">
        <v>0</v>
      </c>
      <c r="S12" s="34">
        <v>0</v>
      </c>
      <c r="T12" s="33">
        <f t="shared" si="4"/>
        <v>0</v>
      </c>
      <c r="U12" s="34">
        <v>0</v>
      </c>
      <c r="V12" s="34">
        <v>0</v>
      </c>
      <c r="W12" s="33">
        <f t="shared" si="5"/>
        <v>0</v>
      </c>
      <c r="X12" s="34">
        <v>0</v>
      </c>
      <c r="Y12" s="34">
        <v>0</v>
      </c>
      <c r="Z12" s="33">
        <f t="shared" si="6"/>
        <v>0</v>
      </c>
      <c r="AA12" s="34">
        <v>0</v>
      </c>
      <c r="AB12" s="34">
        <v>0</v>
      </c>
      <c r="AC12" s="33">
        <f t="shared" si="7"/>
        <v>0</v>
      </c>
      <c r="AD12" s="34">
        <v>0</v>
      </c>
      <c r="AE12" s="34"/>
      <c r="AF12" s="34">
        <v>0</v>
      </c>
      <c r="AG12" s="33">
        <f t="shared" si="8"/>
        <v>0</v>
      </c>
      <c r="AH12" s="34">
        <v>0</v>
      </c>
      <c r="AI12" s="34">
        <v>0</v>
      </c>
      <c r="AJ12" s="33">
        <f t="shared" si="9"/>
        <v>0</v>
      </c>
      <c r="AK12" s="34">
        <v>0</v>
      </c>
      <c r="AL12" s="34">
        <v>0</v>
      </c>
      <c r="AM12" s="33">
        <f t="shared" si="10"/>
        <v>0</v>
      </c>
      <c r="AN12" s="34">
        <v>0</v>
      </c>
      <c r="AO12" s="34">
        <v>0</v>
      </c>
      <c r="AP12" s="33">
        <f t="shared" si="11"/>
        <v>0</v>
      </c>
      <c r="AQ12" s="34">
        <v>0</v>
      </c>
      <c r="AR12" s="34">
        <v>0</v>
      </c>
      <c r="AS12" s="33">
        <f t="shared" si="12"/>
        <v>0</v>
      </c>
      <c r="AT12" s="34">
        <v>0</v>
      </c>
      <c r="AU12" s="34">
        <v>0</v>
      </c>
      <c r="AV12" s="33">
        <f t="shared" si="13"/>
        <v>0</v>
      </c>
      <c r="AW12" s="33">
        <f t="shared" si="14"/>
        <v>0</v>
      </c>
      <c r="AX12" s="33">
        <f t="shared" si="14"/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4">
        <v>0</v>
      </c>
      <c r="BF12" s="34">
        <v>0</v>
      </c>
      <c r="BG12" s="33">
        <f t="shared" si="15"/>
        <v>0</v>
      </c>
      <c r="BH12" s="34">
        <v>0</v>
      </c>
      <c r="BI12" s="34">
        <v>0</v>
      </c>
      <c r="BJ12" s="33">
        <f t="shared" si="16"/>
        <v>0</v>
      </c>
      <c r="BK12" s="34">
        <v>0</v>
      </c>
      <c r="BL12" s="34">
        <v>0</v>
      </c>
      <c r="BM12" s="33">
        <f t="shared" si="17"/>
        <v>96</v>
      </c>
      <c r="BN12" s="34">
        <v>0</v>
      </c>
      <c r="BO12" s="34">
        <v>0</v>
      </c>
      <c r="BP12" s="34">
        <v>63</v>
      </c>
      <c r="BQ12" s="34">
        <v>33</v>
      </c>
      <c r="BR12" s="34">
        <v>0</v>
      </c>
      <c r="BS12" s="34">
        <v>0</v>
      </c>
      <c r="BT12" s="34">
        <v>0</v>
      </c>
      <c r="BU12" s="33">
        <f t="shared" si="18"/>
        <v>0</v>
      </c>
      <c r="BV12" s="34">
        <v>0</v>
      </c>
      <c r="BW12" s="34">
        <v>0</v>
      </c>
      <c r="BX12" s="33">
        <f t="shared" si="19"/>
        <v>0</v>
      </c>
      <c r="BY12" s="34">
        <v>0</v>
      </c>
      <c r="BZ12" s="34">
        <v>0</v>
      </c>
      <c r="CA12" s="33">
        <f t="shared" si="20"/>
        <v>0</v>
      </c>
      <c r="CB12" s="34">
        <v>0</v>
      </c>
      <c r="CC12" s="34">
        <v>0</v>
      </c>
      <c r="CD12" s="7">
        <f t="shared" si="21"/>
        <v>538</v>
      </c>
      <c r="CE12" s="8">
        <f t="shared" si="22"/>
        <v>538</v>
      </c>
      <c r="CF12" s="9">
        <f t="shared" si="23"/>
        <v>0</v>
      </c>
    </row>
    <row r="13" spans="1:84" ht="47.25" x14ac:dyDescent="0.2">
      <c r="A13" s="6" t="s">
        <v>73</v>
      </c>
      <c r="B13" s="33">
        <f t="shared" si="0"/>
        <v>0</v>
      </c>
      <c r="C13" s="34">
        <v>0</v>
      </c>
      <c r="D13" s="34">
        <v>0</v>
      </c>
      <c r="E13" s="34">
        <v>0</v>
      </c>
      <c r="F13" s="34">
        <v>0</v>
      </c>
      <c r="G13" s="33">
        <f t="shared" si="1"/>
        <v>52</v>
      </c>
      <c r="H13" s="34">
        <v>0</v>
      </c>
      <c r="I13" s="34">
        <v>0</v>
      </c>
      <c r="J13" s="34">
        <v>0</v>
      </c>
      <c r="K13" s="34">
        <v>52</v>
      </c>
      <c r="L13" s="33">
        <f t="shared" si="2"/>
        <v>497</v>
      </c>
      <c r="M13" s="34">
        <v>0</v>
      </c>
      <c r="N13" s="34">
        <v>0</v>
      </c>
      <c r="O13" s="34">
        <v>0</v>
      </c>
      <c r="P13" s="34">
        <v>497</v>
      </c>
      <c r="Q13" s="33">
        <f t="shared" si="3"/>
        <v>0</v>
      </c>
      <c r="R13" s="34">
        <v>0</v>
      </c>
      <c r="S13" s="34">
        <v>0</v>
      </c>
      <c r="T13" s="33">
        <f t="shared" si="4"/>
        <v>0</v>
      </c>
      <c r="U13" s="34">
        <v>0</v>
      </c>
      <c r="V13" s="34">
        <v>0</v>
      </c>
      <c r="W13" s="33">
        <f t="shared" si="5"/>
        <v>0</v>
      </c>
      <c r="X13" s="34">
        <v>0</v>
      </c>
      <c r="Y13" s="34">
        <v>0</v>
      </c>
      <c r="Z13" s="33">
        <f t="shared" si="6"/>
        <v>0</v>
      </c>
      <c r="AA13" s="34">
        <v>0</v>
      </c>
      <c r="AB13" s="34">
        <v>0</v>
      </c>
      <c r="AC13" s="33">
        <f t="shared" si="7"/>
        <v>0</v>
      </c>
      <c r="AD13" s="34">
        <v>0</v>
      </c>
      <c r="AE13" s="34"/>
      <c r="AF13" s="34">
        <v>0</v>
      </c>
      <c r="AG13" s="33">
        <f t="shared" si="8"/>
        <v>0</v>
      </c>
      <c r="AH13" s="34">
        <v>0</v>
      </c>
      <c r="AI13" s="34">
        <v>0</v>
      </c>
      <c r="AJ13" s="33">
        <f t="shared" si="9"/>
        <v>0</v>
      </c>
      <c r="AK13" s="34">
        <v>0</v>
      </c>
      <c r="AL13" s="34">
        <v>0</v>
      </c>
      <c r="AM13" s="33">
        <f t="shared" si="10"/>
        <v>0</v>
      </c>
      <c r="AN13" s="34">
        <v>0</v>
      </c>
      <c r="AO13" s="34">
        <v>0</v>
      </c>
      <c r="AP13" s="33">
        <f t="shared" si="11"/>
        <v>0</v>
      </c>
      <c r="AQ13" s="34">
        <v>0</v>
      </c>
      <c r="AR13" s="34">
        <v>0</v>
      </c>
      <c r="AS13" s="33">
        <f t="shared" si="12"/>
        <v>0</v>
      </c>
      <c r="AT13" s="34">
        <v>0</v>
      </c>
      <c r="AU13" s="34">
        <v>0</v>
      </c>
      <c r="AV13" s="33">
        <f t="shared" si="13"/>
        <v>0</v>
      </c>
      <c r="AW13" s="33">
        <f t="shared" si="14"/>
        <v>0</v>
      </c>
      <c r="AX13" s="33">
        <f t="shared" si="14"/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4">
        <v>0</v>
      </c>
      <c r="BF13" s="34">
        <v>0</v>
      </c>
      <c r="BG13" s="33">
        <f t="shared" si="15"/>
        <v>0</v>
      </c>
      <c r="BH13" s="34">
        <v>0</v>
      </c>
      <c r="BI13" s="34">
        <v>0</v>
      </c>
      <c r="BJ13" s="33">
        <f t="shared" si="16"/>
        <v>0</v>
      </c>
      <c r="BK13" s="34">
        <v>0</v>
      </c>
      <c r="BL13" s="34">
        <v>0</v>
      </c>
      <c r="BM13" s="33">
        <f t="shared" si="17"/>
        <v>30</v>
      </c>
      <c r="BN13" s="34">
        <v>30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3">
        <f t="shared" si="18"/>
        <v>0</v>
      </c>
      <c r="BV13" s="34">
        <v>0</v>
      </c>
      <c r="BW13" s="34">
        <v>0</v>
      </c>
      <c r="BX13" s="33">
        <f t="shared" si="19"/>
        <v>0</v>
      </c>
      <c r="BY13" s="34">
        <v>0</v>
      </c>
      <c r="BZ13" s="34">
        <v>0</v>
      </c>
      <c r="CA13" s="33">
        <f t="shared" si="20"/>
        <v>0</v>
      </c>
      <c r="CB13" s="34">
        <v>0</v>
      </c>
      <c r="CC13" s="34">
        <v>0</v>
      </c>
      <c r="CD13" s="7">
        <f t="shared" si="21"/>
        <v>579</v>
      </c>
      <c r="CE13" s="8">
        <f t="shared" si="22"/>
        <v>527</v>
      </c>
      <c r="CF13" s="9">
        <f t="shared" si="23"/>
        <v>52</v>
      </c>
    </row>
    <row r="14" spans="1:84" ht="47.25" x14ac:dyDescent="0.2">
      <c r="A14" s="6" t="s">
        <v>74</v>
      </c>
      <c r="B14" s="33">
        <f t="shared" si="0"/>
        <v>0</v>
      </c>
      <c r="C14" s="34"/>
      <c r="D14" s="34"/>
      <c r="E14" s="34"/>
      <c r="F14" s="34"/>
      <c r="G14" s="33">
        <f t="shared" si="1"/>
        <v>128</v>
      </c>
      <c r="H14" s="34">
        <v>0</v>
      </c>
      <c r="I14" s="34">
        <v>0</v>
      </c>
      <c r="J14" s="34">
        <v>0</v>
      </c>
      <c r="K14" s="34">
        <v>128</v>
      </c>
      <c r="L14" s="33">
        <f t="shared" si="2"/>
        <v>1288</v>
      </c>
      <c r="M14" s="34">
        <v>840</v>
      </c>
      <c r="N14" s="34">
        <v>0</v>
      </c>
      <c r="O14" s="34">
        <v>0</v>
      </c>
      <c r="P14" s="34">
        <v>448</v>
      </c>
      <c r="Q14" s="33">
        <f t="shared" si="3"/>
        <v>0</v>
      </c>
      <c r="R14" s="34">
        <v>0</v>
      </c>
      <c r="S14" s="34">
        <v>0</v>
      </c>
      <c r="T14" s="33">
        <f t="shared" si="4"/>
        <v>64</v>
      </c>
      <c r="U14" s="34">
        <v>64</v>
      </c>
      <c r="V14" s="34">
        <v>0</v>
      </c>
      <c r="W14" s="33">
        <f t="shared" si="5"/>
        <v>0</v>
      </c>
      <c r="X14" s="34">
        <v>0</v>
      </c>
      <c r="Y14" s="34">
        <v>0</v>
      </c>
      <c r="Z14" s="33">
        <f t="shared" si="6"/>
        <v>194</v>
      </c>
      <c r="AA14" s="34">
        <v>64</v>
      </c>
      <c r="AB14" s="34">
        <v>130</v>
      </c>
      <c r="AC14" s="33">
        <f t="shared" si="7"/>
        <v>200</v>
      </c>
      <c r="AD14" s="34">
        <v>200</v>
      </c>
      <c r="AE14" s="34">
        <v>200</v>
      </c>
      <c r="AF14" s="34">
        <v>0</v>
      </c>
      <c r="AG14" s="33">
        <f t="shared" si="8"/>
        <v>0</v>
      </c>
      <c r="AH14" s="34">
        <v>0</v>
      </c>
      <c r="AI14" s="34">
        <v>0</v>
      </c>
      <c r="AJ14" s="33">
        <f t="shared" si="9"/>
        <v>0</v>
      </c>
      <c r="AK14" s="34">
        <v>0</v>
      </c>
      <c r="AL14" s="34">
        <v>0</v>
      </c>
      <c r="AM14" s="33">
        <f t="shared" si="10"/>
        <v>0</v>
      </c>
      <c r="AN14" s="34">
        <v>0</v>
      </c>
      <c r="AO14" s="34">
        <v>0</v>
      </c>
      <c r="AP14" s="33">
        <f t="shared" si="11"/>
        <v>0</v>
      </c>
      <c r="AQ14" s="34">
        <v>0</v>
      </c>
      <c r="AR14" s="34">
        <v>0</v>
      </c>
      <c r="AS14" s="33">
        <f t="shared" si="12"/>
        <v>0</v>
      </c>
      <c r="AT14" s="34">
        <v>0</v>
      </c>
      <c r="AU14" s="34">
        <v>0</v>
      </c>
      <c r="AV14" s="33">
        <f t="shared" si="13"/>
        <v>1000</v>
      </c>
      <c r="AW14" s="33">
        <f t="shared" si="14"/>
        <v>1000</v>
      </c>
      <c r="AX14" s="33">
        <f t="shared" si="14"/>
        <v>0</v>
      </c>
      <c r="AY14" s="35"/>
      <c r="AZ14" s="35"/>
      <c r="BA14" s="35"/>
      <c r="BB14" s="35"/>
      <c r="BC14" s="35"/>
      <c r="BD14" s="35"/>
      <c r="BE14" s="34">
        <v>1000</v>
      </c>
      <c r="BF14" s="34"/>
      <c r="BG14" s="33">
        <f t="shared" si="15"/>
        <v>62</v>
      </c>
      <c r="BH14" s="34">
        <v>62</v>
      </c>
      <c r="BI14" s="34"/>
      <c r="BJ14" s="33">
        <f t="shared" si="16"/>
        <v>0</v>
      </c>
      <c r="BK14" s="34"/>
      <c r="BL14" s="34"/>
      <c r="BM14" s="33">
        <f t="shared" si="17"/>
        <v>606</v>
      </c>
      <c r="BN14" s="34">
        <v>216</v>
      </c>
      <c r="BO14" s="34">
        <v>0</v>
      </c>
      <c r="BP14" s="34">
        <v>0</v>
      </c>
      <c r="BQ14" s="34">
        <v>390</v>
      </c>
      <c r="BR14" s="34">
        <v>0</v>
      </c>
      <c r="BS14" s="34">
        <v>0</v>
      </c>
      <c r="BT14" s="34"/>
      <c r="BU14" s="33">
        <f t="shared" si="18"/>
        <v>63</v>
      </c>
      <c r="BV14" s="34">
        <v>63</v>
      </c>
      <c r="BW14" s="34"/>
      <c r="BX14" s="33">
        <f t="shared" si="19"/>
        <v>0</v>
      </c>
      <c r="BY14" s="34"/>
      <c r="BZ14" s="34"/>
      <c r="CA14" s="33">
        <f t="shared" si="20"/>
        <v>0</v>
      </c>
      <c r="CB14" s="34"/>
      <c r="CC14" s="34"/>
      <c r="CD14" s="7">
        <f t="shared" si="21"/>
        <v>3605</v>
      </c>
      <c r="CE14" s="8">
        <f t="shared" si="22"/>
        <v>3347</v>
      </c>
      <c r="CF14" s="9">
        <f t="shared" si="23"/>
        <v>258</v>
      </c>
    </row>
    <row r="15" spans="1:84" ht="47.25" x14ac:dyDescent="0.2">
      <c r="A15" s="6" t="s">
        <v>75</v>
      </c>
      <c r="B15" s="33">
        <f t="shared" si="0"/>
        <v>0</v>
      </c>
      <c r="C15" s="34">
        <v>0</v>
      </c>
      <c r="D15" s="34">
        <v>0</v>
      </c>
      <c r="E15" s="34">
        <v>0</v>
      </c>
      <c r="F15" s="34">
        <v>0</v>
      </c>
      <c r="G15" s="33">
        <f t="shared" si="1"/>
        <v>860</v>
      </c>
      <c r="H15" s="34">
        <v>0</v>
      </c>
      <c r="I15" s="34">
        <v>0</v>
      </c>
      <c r="J15" s="34">
        <v>0</v>
      </c>
      <c r="K15" s="34">
        <v>860</v>
      </c>
      <c r="L15" s="33">
        <f t="shared" si="2"/>
        <v>3366</v>
      </c>
      <c r="M15" s="34">
        <v>0</v>
      </c>
      <c r="N15" s="34">
        <v>0</v>
      </c>
      <c r="O15" s="34">
        <v>0</v>
      </c>
      <c r="P15" s="34">
        <v>3366</v>
      </c>
      <c r="Q15" s="33">
        <f t="shared" si="3"/>
        <v>0</v>
      </c>
      <c r="R15" s="34">
        <v>0</v>
      </c>
      <c r="S15" s="34">
        <v>0</v>
      </c>
      <c r="T15" s="33">
        <f t="shared" si="4"/>
        <v>64</v>
      </c>
      <c r="U15" s="34">
        <v>64</v>
      </c>
      <c r="V15" s="34">
        <v>0</v>
      </c>
      <c r="W15" s="33">
        <f t="shared" si="5"/>
        <v>0</v>
      </c>
      <c r="X15" s="34">
        <v>0</v>
      </c>
      <c r="Y15" s="34">
        <v>0</v>
      </c>
      <c r="Z15" s="33">
        <f t="shared" si="6"/>
        <v>330</v>
      </c>
      <c r="AA15" s="34">
        <v>330</v>
      </c>
      <c r="AB15" s="34">
        <v>0</v>
      </c>
      <c r="AC15" s="33">
        <f t="shared" si="7"/>
        <v>0</v>
      </c>
      <c r="AD15" s="34">
        <v>0</v>
      </c>
      <c r="AE15" s="34"/>
      <c r="AF15" s="34">
        <v>0</v>
      </c>
      <c r="AG15" s="33">
        <f t="shared" si="8"/>
        <v>0</v>
      </c>
      <c r="AH15" s="34">
        <v>0</v>
      </c>
      <c r="AI15" s="34">
        <v>0</v>
      </c>
      <c r="AJ15" s="33">
        <f t="shared" si="9"/>
        <v>0</v>
      </c>
      <c r="AK15" s="34">
        <v>0</v>
      </c>
      <c r="AL15" s="34">
        <v>0</v>
      </c>
      <c r="AM15" s="33">
        <f t="shared" si="10"/>
        <v>0</v>
      </c>
      <c r="AN15" s="34">
        <v>0</v>
      </c>
      <c r="AO15" s="34">
        <v>0</v>
      </c>
      <c r="AP15" s="33">
        <f t="shared" si="11"/>
        <v>200</v>
      </c>
      <c r="AQ15" s="34">
        <v>200</v>
      </c>
      <c r="AR15" s="34">
        <v>0</v>
      </c>
      <c r="AS15" s="33">
        <f t="shared" si="12"/>
        <v>0</v>
      </c>
      <c r="AT15" s="34">
        <v>0</v>
      </c>
      <c r="AU15" s="34">
        <v>0</v>
      </c>
      <c r="AV15" s="33">
        <f t="shared" si="13"/>
        <v>0</v>
      </c>
      <c r="AW15" s="33">
        <f t="shared" si="14"/>
        <v>0</v>
      </c>
      <c r="AX15" s="33">
        <f t="shared" si="14"/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4">
        <v>0</v>
      </c>
      <c r="BF15" s="34">
        <v>0</v>
      </c>
      <c r="BG15" s="33">
        <f t="shared" si="15"/>
        <v>0</v>
      </c>
      <c r="BH15" s="34">
        <v>0</v>
      </c>
      <c r="BI15" s="34">
        <v>0</v>
      </c>
      <c r="BJ15" s="33">
        <f t="shared" si="16"/>
        <v>0</v>
      </c>
      <c r="BK15" s="34">
        <v>0</v>
      </c>
      <c r="BL15" s="34">
        <v>0</v>
      </c>
      <c r="BM15" s="33">
        <f t="shared" si="17"/>
        <v>530</v>
      </c>
      <c r="BN15" s="34">
        <v>0</v>
      </c>
      <c r="BO15" s="34">
        <v>0</v>
      </c>
      <c r="BP15" s="34">
        <v>530</v>
      </c>
      <c r="BQ15" s="34">
        <v>0</v>
      </c>
      <c r="BR15" s="34">
        <v>0</v>
      </c>
      <c r="BS15" s="34">
        <v>0</v>
      </c>
      <c r="BT15" s="34">
        <v>0</v>
      </c>
      <c r="BU15" s="33">
        <f t="shared" si="18"/>
        <v>0</v>
      </c>
      <c r="BV15" s="34">
        <v>0</v>
      </c>
      <c r="BW15" s="34">
        <v>0</v>
      </c>
      <c r="BX15" s="33">
        <f t="shared" si="19"/>
        <v>0</v>
      </c>
      <c r="BY15" s="34">
        <v>0</v>
      </c>
      <c r="BZ15" s="34">
        <v>0</v>
      </c>
      <c r="CA15" s="33">
        <f t="shared" si="20"/>
        <v>0</v>
      </c>
      <c r="CB15" s="34">
        <v>0</v>
      </c>
      <c r="CC15" s="34">
        <v>0</v>
      </c>
      <c r="CD15" s="7">
        <f t="shared" si="21"/>
        <v>5350</v>
      </c>
      <c r="CE15" s="8">
        <f t="shared" si="22"/>
        <v>4490</v>
      </c>
      <c r="CF15" s="9">
        <f t="shared" si="23"/>
        <v>860</v>
      </c>
    </row>
    <row r="16" spans="1:84" ht="47.25" x14ac:dyDescent="0.2">
      <c r="A16" s="6" t="s">
        <v>76</v>
      </c>
      <c r="B16" s="33">
        <f t="shared" si="0"/>
        <v>0</v>
      </c>
      <c r="C16" s="34">
        <v>0</v>
      </c>
      <c r="D16" s="34">
        <v>0</v>
      </c>
      <c r="E16" s="34">
        <v>0</v>
      </c>
      <c r="F16" s="34">
        <v>0</v>
      </c>
      <c r="G16" s="33">
        <f t="shared" si="1"/>
        <v>301</v>
      </c>
      <c r="H16" s="34">
        <v>0</v>
      </c>
      <c r="I16" s="34">
        <v>0</v>
      </c>
      <c r="J16" s="34">
        <v>0</v>
      </c>
      <c r="K16" s="34">
        <v>301</v>
      </c>
      <c r="L16" s="33">
        <f t="shared" si="2"/>
        <v>2582</v>
      </c>
      <c r="M16" s="34">
        <v>0</v>
      </c>
      <c r="N16" s="34">
        <v>0</v>
      </c>
      <c r="O16" s="34">
        <v>0</v>
      </c>
      <c r="P16" s="34">
        <v>2582</v>
      </c>
      <c r="Q16" s="33">
        <f t="shared" si="3"/>
        <v>0</v>
      </c>
      <c r="R16" s="34">
        <v>0</v>
      </c>
      <c r="S16" s="34">
        <v>0</v>
      </c>
      <c r="T16" s="33">
        <f t="shared" si="4"/>
        <v>0</v>
      </c>
      <c r="U16" s="34">
        <v>0</v>
      </c>
      <c r="V16" s="34">
        <v>0</v>
      </c>
      <c r="W16" s="33">
        <f t="shared" si="5"/>
        <v>0</v>
      </c>
      <c r="X16" s="34">
        <v>0</v>
      </c>
      <c r="Y16" s="34">
        <v>0</v>
      </c>
      <c r="Z16" s="33">
        <f t="shared" si="6"/>
        <v>832</v>
      </c>
      <c r="AA16" s="34">
        <v>298</v>
      </c>
      <c r="AB16" s="34">
        <v>534</v>
      </c>
      <c r="AC16" s="33">
        <f t="shared" si="7"/>
        <v>0</v>
      </c>
      <c r="AD16" s="34">
        <v>0</v>
      </c>
      <c r="AE16" s="34"/>
      <c r="AF16" s="34">
        <v>0</v>
      </c>
      <c r="AG16" s="33">
        <f t="shared" si="8"/>
        <v>0</v>
      </c>
      <c r="AH16" s="34">
        <v>0</v>
      </c>
      <c r="AI16" s="34">
        <v>0</v>
      </c>
      <c r="AJ16" s="33">
        <f t="shared" si="9"/>
        <v>0</v>
      </c>
      <c r="AK16" s="34">
        <v>0</v>
      </c>
      <c r="AL16" s="34">
        <v>0</v>
      </c>
      <c r="AM16" s="33">
        <f t="shared" si="10"/>
        <v>0</v>
      </c>
      <c r="AN16" s="34">
        <v>0</v>
      </c>
      <c r="AO16" s="34">
        <v>0</v>
      </c>
      <c r="AP16" s="33">
        <f t="shared" si="11"/>
        <v>0</v>
      </c>
      <c r="AQ16" s="34">
        <v>0</v>
      </c>
      <c r="AR16" s="34">
        <v>0</v>
      </c>
      <c r="AS16" s="33">
        <f t="shared" si="12"/>
        <v>0</v>
      </c>
      <c r="AT16" s="34">
        <v>0</v>
      </c>
      <c r="AU16" s="34">
        <v>0</v>
      </c>
      <c r="AV16" s="33">
        <f t="shared" si="13"/>
        <v>300</v>
      </c>
      <c r="AW16" s="33">
        <f t="shared" si="14"/>
        <v>300</v>
      </c>
      <c r="AX16" s="33">
        <f t="shared" si="14"/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4">
        <v>300</v>
      </c>
      <c r="BF16" s="34">
        <v>0</v>
      </c>
      <c r="BG16" s="33">
        <f t="shared" si="15"/>
        <v>0</v>
      </c>
      <c r="BH16" s="34">
        <v>0</v>
      </c>
      <c r="BI16" s="34">
        <v>0</v>
      </c>
      <c r="BJ16" s="33">
        <f t="shared" si="16"/>
        <v>0</v>
      </c>
      <c r="BK16" s="34">
        <v>0</v>
      </c>
      <c r="BL16" s="34">
        <v>0</v>
      </c>
      <c r="BM16" s="33">
        <f t="shared" si="17"/>
        <v>546</v>
      </c>
      <c r="BN16" s="34">
        <v>266</v>
      </c>
      <c r="BO16" s="34">
        <v>0</v>
      </c>
      <c r="BP16" s="34">
        <v>280</v>
      </c>
      <c r="BQ16" s="34">
        <v>0</v>
      </c>
      <c r="BR16" s="34">
        <v>0</v>
      </c>
      <c r="BS16" s="34">
        <v>0</v>
      </c>
      <c r="BT16" s="34">
        <v>0</v>
      </c>
      <c r="BU16" s="33">
        <f t="shared" si="18"/>
        <v>0</v>
      </c>
      <c r="BV16" s="34">
        <v>0</v>
      </c>
      <c r="BW16" s="34">
        <v>0</v>
      </c>
      <c r="BX16" s="33">
        <f t="shared" si="19"/>
        <v>0</v>
      </c>
      <c r="BY16" s="34">
        <v>0</v>
      </c>
      <c r="BZ16" s="34">
        <v>0</v>
      </c>
      <c r="CA16" s="33">
        <f t="shared" si="20"/>
        <v>0</v>
      </c>
      <c r="CB16" s="34">
        <v>0</v>
      </c>
      <c r="CC16" s="34">
        <v>0</v>
      </c>
      <c r="CD16" s="7">
        <f t="shared" si="21"/>
        <v>4561</v>
      </c>
      <c r="CE16" s="8">
        <f t="shared" si="22"/>
        <v>3726</v>
      </c>
      <c r="CF16" s="9">
        <f t="shared" si="23"/>
        <v>835</v>
      </c>
    </row>
    <row r="17" spans="1:84" ht="34.5" customHeight="1" x14ac:dyDescent="0.2">
      <c r="A17" s="6" t="s">
        <v>77</v>
      </c>
      <c r="B17" s="33">
        <f t="shared" si="0"/>
        <v>0</v>
      </c>
      <c r="C17" s="34">
        <v>0</v>
      </c>
      <c r="D17" s="34">
        <v>0</v>
      </c>
      <c r="E17" s="34">
        <v>0</v>
      </c>
      <c r="F17" s="34">
        <v>0</v>
      </c>
      <c r="G17" s="33">
        <f t="shared" si="1"/>
        <v>0</v>
      </c>
      <c r="H17" s="34">
        <v>0</v>
      </c>
      <c r="I17" s="34">
        <v>0</v>
      </c>
      <c r="J17" s="34">
        <v>0</v>
      </c>
      <c r="K17" s="34">
        <v>0</v>
      </c>
      <c r="L17" s="33">
        <f t="shared" si="2"/>
        <v>498</v>
      </c>
      <c r="M17" s="34">
        <v>0</v>
      </c>
      <c r="N17" s="34">
        <v>0</v>
      </c>
      <c r="O17" s="34">
        <v>0</v>
      </c>
      <c r="P17" s="34">
        <v>498</v>
      </c>
      <c r="Q17" s="33">
        <f t="shared" si="3"/>
        <v>0</v>
      </c>
      <c r="R17" s="34">
        <v>0</v>
      </c>
      <c r="S17" s="34">
        <v>0</v>
      </c>
      <c r="T17" s="33">
        <f t="shared" si="4"/>
        <v>0</v>
      </c>
      <c r="U17" s="34">
        <v>0</v>
      </c>
      <c r="V17" s="34">
        <v>0</v>
      </c>
      <c r="W17" s="33">
        <f t="shared" si="5"/>
        <v>0</v>
      </c>
      <c r="X17" s="34">
        <v>0</v>
      </c>
      <c r="Y17" s="34">
        <v>0</v>
      </c>
      <c r="Z17" s="33">
        <f t="shared" si="6"/>
        <v>0</v>
      </c>
      <c r="AA17" s="34">
        <v>0</v>
      </c>
      <c r="AB17" s="34">
        <v>0</v>
      </c>
      <c r="AC17" s="33">
        <f t="shared" si="7"/>
        <v>0</v>
      </c>
      <c r="AD17" s="34">
        <v>0</v>
      </c>
      <c r="AE17" s="34"/>
      <c r="AF17" s="34">
        <v>0</v>
      </c>
      <c r="AG17" s="33">
        <f t="shared" si="8"/>
        <v>0</v>
      </c>
      <c r="AH17" s="34">
        <v>0</v>
      </c>
      <c r="AI17" s="34">
        <v>0</v>
      </c>
      <c r="AJ17" s="33">
        <f t="shared" si="9"/>
        <v>0</v>
      </c>
      <c r="AK17" s="34">
        <v>0</v>
      </c>
      <c r="AL17" s="34">
        <v>0</v>
      </c>
      <c r="AM17" s="33">
        <f t="shared" si="10"/>
        <v>0</v>
      </c>
      <c r="AN17" s="34">
        <v>0</v>
      </c>
      <c r="AO17" s="34">
        <v>0</v>
      </c>
      <c r="AP17" s="33">
        <f t="shared" si="11"/>
        <v>0</v>
      </c>
      <c r="AQ17" s="34">
        <v>0</v>
      </c>
      <c r="AR17" s="34">
        <v>0</v>
      </c>
      <c r="AS17" s="33">
        <f t="shared" si="12"/>
        <v>0</v>
      </c>
      <c r="AT17" s="34">
        <v>0</v>
      </c>
      <c r="AU17" s="34">
        <v>0</v>
      </c>
      <c r="AV17" s="33">
        <f t="shared" si="13"/>
        <v>0</v>
      </c>
      <c r="AW17" s="33">
        <f t="shared" si="14"/>
        <v>0</v>
      </c>
      <c r="AX17" s="33">
        <f t="shared" si="14"/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4">
        <v>0</v>
      </c>
      <c r="BF17" s="34">
        <v>0</v>
      </c>
      <c r="BG17" s="33">
        <f t="shared" si="15"/>
        <v>0</v>
      </c>
      <c r="BH17" s="34">
        <v>0</v>
      </c>
      <c r="BI17" s="34">
        <v>0</v>
      </c>
      <c r="BJ17" s="33">
        <f t="shared" si="16"/>
        <v>0</v>
      </c>
      <c r="BK17" s="34">
        <v>0</v>
      </c>
      <c r="BL17" s="34">
        <v>0</v>
      </c>
      <c r="BM17" s="33">
        <f t="shared" si="17"/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3">
        <f t="shared" si="18"/>
        <v>0</v>
      </c>
      <c r="BV17" s="34">
        <v>0</v>
      </c>
      <c r="BW17" s="34">
        <v>0</v>
      </c>
      <c r="BX17" s="33">
        <f t="shared" si="19"/>
        <v>0</v>
      </c>
      <c r="BY17" s="34">
        <v>0</v>
      </c>
      <c r="BZ17" s="34">
        <v>0</v>
      </c>
      <c r="CA17" s="33">
        <f t="shared" si="20"/>
        <v>0</v>
      </c>
      <c r="CB17" s="34">
        <v>0</v>
      </c>
      <c r="CC17" s="34">
        <v>0</v>
      </c>
      <c r="CD17" s="7">
        <f t="shared" si="21"/>
        <v>498</v>
      </c>
      <c r="CE17" s="8">
        <f t="shared" si="22"/>
        <v>498</v>
      </c>
      <c r="CF17" s="9">
        <f t="shared" si="23"/>
        <v>0</v>
      </c>
    </row>
    <row r="18" spans="1:84" ht="31.5" x14ac:dyDescent="0.2">
      <c r="A18" s="6" t="s">
        <v>78</v>
      </c>
      <c r="B18" s="33">
        <f t="shared" si="0"/>
        <v>0</v>
      </c>
      <c r="C18" s="34">
        <v>0</v>
      </c>
      <c r="D18" s="34">
        <v>0</v>
      </c>
      <c r="E18" s="34">
        <v>0</v>
      </c>
      <c r="F18" s="34">
        <v>0</v>
      </c>
      <c r="G18" s="33">
        <f t="shared" si="1"/>
        <v>355</v>
      </c>
      <c r="H18" s="34">
        <v>0</v>
      </c>
      <c r="I18" s="34">
        <v>0</v>
      </c>
      <c r="J18" s="34">
        <v>0</v>
      </c>
      <c r="K18" s="34">
        <v>355</v>
      </c>
      <c r="L18" s="33">
        <f t="shared" si="2"/>
        <v>3891</v>
      </c>
      <c r="M18" s="34">
        <v>0</v>
      </c>
      <c r="N18" s="34">
        <v>0</v>
      </c>
      <c r="O18" s="34">
        <v>0</v>
      </c>
      <c r="P18" s="34">
        <v>3891</v>
      </c>
      <c r="Q18" s="33">
        <f t="shared" si="3"/>
        <v>0</v>
      </c>
      <c r="R18" s="34">
        <v>0</v>
      </c>
      <c r="S18" s="34">
        <v>0</v>
      </c>
      <c r="T18" s="33">
        <f t="shared" si="4"/>
        <v>0</v>
      </c>
      <c r="U18" s="34">
        <v>0</v>
      </c>
      <c r="V18" s="34">
        <v>0</v>
      </c>
      <c r="W18" s="33">
        <f t="shared" si="5"/>
        <v>0</v>
      </c>
      <c r="X18" s="34">
        <v>0</v>
      </c>
      <c r="Y18" s="34">
        <v>0</v>
      </c>
      <c r="Z18" s="33">
        <f t="shared" si="6"/>
        <v>0</v>
      </c>
      <c r="AA18" s="34">
        <v>0</v>
      </c>
      <c r="AB18" s="34">
        <v>0</v>
      </c>
      <c r="AC18" s="33">
        <f t="shared" si="7"/>
        <v>0</v>
      </c>
      <c r="AD18" s="34">
        <v>0</v>
      </c>
      <c r="AE18" s="34"/>
      <c r="AF18" s="34">
        <v>0</v>
      </c>
      <c r="AG18" s="33">
        <f t="shared" si="8"/>
        <v>0</v>
      </c>
      <c r="AH18" s="34">
        <v>0</v>
      </c>
      <c r="AI18" s="34">
        <v>0</v>
      </c>
      <c r="AJ18" s="33">
        <f t="shared" si="9"/>
        <v>0</v>
      </c>
      <c r="AK18" s="34">
        <v>0</v>
      </c>
      <c r="AL18" s="34">
        <v>0</v>
      </c>
      <c r="AM18" s="33">
        <f t="shared" si="10"/>
        <v>0</v>
      </c>
      <c r="AN18" s="34">
        <v>0</v>
      </c>
      <c r="AO18" s="34">
        <v>0</v>
      </c>
      <c r="AP18" s="33">
        <f t="shared" si="11"/>
        <v>380</v>
      </c>
      <c r="AQ18" s="34">
        <v>380</v>
      </c>
      <c r="AR18" s="34"/>
      <c r="AS18" s="33">
        <f t="shared" si="12"/>
        <v>0</v>
      </c>
      <c r="AT18" s="34"/>
      <c r="AU18" s="34"/>
      <c r="AV18" s="33">
        <f t="shared" si="13"/>
        <v>300</v>
      </c>
      <c r="AW18" s="33">
        <f t="shared" si="14"/>
        <v>300</v>
      </c>
      <c r="AX18" s="33">
        <f t="shared" si="14"/>
        <v>0</v>
      </c>
      <c r="AY18" s="35"/>
      <c r="AZ18" s="35"/>
      <c r="BA18" s="35"/>
      <c r="BB18" s="35"/>
      <c r="BC18" s="35"/>
      <c r="BD18" s="35"/>
      <c r="BE18" s="34">
        <v>300</v>
      </c>
      <c r="BF18" s="34"/>
      <c r="BG18" s="33">
        <f t="shared" si="15"/>
        <v>0</v>
      </c>
      <c r="BH18" s="34"/>
      <c r="BI18" s="34"/>
      <c r="BJ18" s="33">
        <f t="shared" si="16"/>
        <v>0</v>
      </c>
      <c r="BK18" s="34"/>
      <c r="BL18" s="34"/>
      <c r="BM18" s="33">
        <f t="shared" si="17"/>
        <v>307</v>
      </c>
      <c r="BN18" s="34">
        <v>125</v>
      </c>
      <c r="BO18" s="34">
        <v>0</v>
      </c>
      <c r="BP18" s="34">
        <v>91</v>
      </c>
      <c r="BQ18" s="34">
        <v>91</v>
      </c>
      <c r="BR18" s="34">
        <v>0</v>
      </c>
      <c r="BS18" s="34">
        <v>0</v>
      </c>
      <c r="BT18" s="34">
        <v>0</v>
      </c>
      <c r="BU18" s="33">
        <f t="shared" si="18"/>
        <v>0</v>
      </c>
      <c r="BV18" s="34">
        <v>0</v>
      </c>
      <c r="BW18" s="34">
        <v>0</v>
      </c>
      <c r="BX18" s="33">
        <f t="shared" si="19"/>
        <v>0</v>
      </c>
      <c r="BY18" s="34">
        <v>0</v>
      </c>
      <c r="BZ18" s="34">
        <v>0</v>
      </c>
      <c r="CA18" s="33">
        <f t="shared" si="20"/>
        <v>0</v>
      </c>
      <c r="CB18" s="34">
        <v>0</v>
      </c>
      <c r="CC18" s="34">
        <v>0</v>
      </c>
      <c r="CD18" s="7">
        <f t="shared" si="21"/>
        <v>5233</v>
      </c>
      <c r="CE18" s="8">
        <f t="shared" si="22"/>
        <v>4878</v>
      </c>
      <c r="CF18" s="9">
        <f t="shared" si="23"/>
        <v>355</v>
      </c>
    </row>
    <row r="19" spans="1:84" ht="47.25" x14ac:dyDescent="0.2">
      <c r="A19" s="6" t="s">
        <v>79</v>
      </c>
      <c r="B19" s="33">
        <f t="shared" si="0"/>
        <v>0</v>
      </c>
      <c r="C19" s="34">
        <v>0</v>
      </c>
      <c r="D19" s="34">
        <v>0</v>
      </c>
      <c r="E19" s="34">
        <v>0</v>
      </c>
      <c r="F19" s="34">
        <v>0</v>
      </c>
      <c r="G19" s="33">
        <f t="shared" si="1"/>
        <v>92</v>
      </c>
      <c r="H19" s="34">
        <v>0</v>
      </c>
      <c r="I19" s="34">
        <v>0</v>
      </c>
      <c r="J19" s="34">
        <v>0</v>
      </c>
      <c r="K19" s="34">
        <v>92</v>
      </c>
      <c r="L19" s="33">
        <f t="shared" si="2"/>
        <v>317</v>
      </c>
      <c r="M19" s="34">
        <v>0</v>
      </c>
      <c r="N19" s="34">
        <v>0</v>
      </c>
      <c r="O19" s="34">
        <v>0</v>
      </c>
      <c r="P19" s="34">
        <v>317</v>
      </c>
      <c r="Q19" s="33">
        <f t="shared" si="3"/>
        <v>0</v>
      </c>
      <c r="R19" s="34">
        <v>0</v>
      </c>
      <c r="S19" s="34">
        <v>0</v>
      </c>
      <c r="T19" s="33">
        <f t="shared" si="4"/>
        <v>0</v>
      </c>
      <c r="U19" s="34">
        <v>0</v>
      </c>
      <c r="V19" s="34">
        <v>0</v>
      </c>
      <c r="W19" s="33">
        <f t="shared" si="5"/>
        <v>0</v>
      </c>
      <c r="X19" s="34">
        <v>0</v>
      </c>
      <c r="Y19" s="34">
        <v>0</v>
      </c>
      <c r="Z19" s="33">
        <f t="shared" si="6"/>
        <v>55</v>
      </c>
      <c r="AA19" s="34">
        <v>55</v>
      </c>
      <c r="AB19" s="34">
        <v>0</v>
      </c>
      <c r="AC19" s="33">
        <f t="shared" si="7"/>
        <v>0</v>
      </c>
      <c r="AD19" s="34">
        <v>0</v>
      </c>
      <c r="AE19" s="34"/>
      <c r="AF19" s="34">
        <v>0</v>
      </c>
      <c r="AG19" s="33">
        <f t="shared" si="8"/>
        <v>0</v>
      </c>
      <c r="AH19" s="34">
        <v>0</v>
      </c>
      <c r="AI19" s="34">
        <v>0</v>
      </c>
      <c r="AJ19" s="33">
        <f t="shared" si="9"/>
        <v>0</v>
      </c>
      <c r="AK19" s="34">
        <v>0</v>
      </c>
      <c r="AL19" s="34">
        <v>0</v>
      </c>
      <c r="AM19" s="33">
        <f t="shared" si="10"/>
        <v>0</v>
      </c>
      <c r="AN19" s="34">
        <v>0</v>
      </c>
      <c r="AO19" s="34">
        <v>0</v>
      </c>
      <c r="AP19" s="33">
        <f t="shared" si="11"/>
        <v>150</v>
      </c>
      <c r="AQ19" s="34">
        <v>150</v>
      </c>
      <c r="AR19" s="34">
        <v>0</v>
      </c>
      <c r="AS19" s="33">
        <f t="shared" si="12"/>
        <v>0</v>
      </c>
      <c r="AT19" s="34">
        <v>0</v>
      </c>
      <c r="AU19" s="34">
        <v>0</v>
      </c>
      <c r="AV19" s="33">
        <f t="shared" si="13"/>
        <v>0</v>
      </c>
      <c r="AW19" s="33">
        <f t="shared" si="14"/>
        <v>0</v>
      </c>
      <c r="AX19" s="33">
        <f t="shared" si="14"/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4">
        <v>0</v>
      </c>
      <c r="BF19" s="34">
        <v>0</v>
      </c>
      <c r="BG19" s="33">
        <f t="shared" si="15"/>
        <v>0</v>
      </c>
      <c r="BH19" s="34">
        <v>0</v>
      </c>
      <c r="BI19" s="34">
        <v>0</v>
      </c>
      <c r="BJ19" s="33">
        <f t="shared" si="16"/>
        <v>0</v>
      </c>
      <c r="BK19" s="34">
        <v>0</v>
      </c>
      <c r="BL19" s="34">
        <v>0</v>
      </c>
      <c r="BM19" s="33">
        <f t="shared" si="17"/>
        <v>70</v>
      </c>
      <c r="BN19" s="34">
        <v>35</v>
      </c>
      <c r="BO19" s="34">
        <v>0</v>
      </c>
      <c r="BP19" s="34">
        <v>35</v>
      </c>
      <c r="BQ19" s="34">
        <v>0</v>
      </c>
      <c r="BR19" s="34">
        <v>0</v>
      </c>
      <c r="BS19" s="34">
        <v>0</v>
      </c>
      <c r="BT19" s="34">
        <v>0</v>
      </c>
      <c r="BU19" s="33">
        <f t="shared" si="18"/>
        <v>0</v>
      </c>
      <c r="BV19" s="34">
        <v>0</v>
      </c>
      <c r="BW19" s="34">
        <v>0</v>
      </c>
      <c r="BX19" s="33">
        <f t="shared" si="19"/>
        <v>0</v>
      </c>
      <c r="BY19" s="34">
        <v>0</v>
      </c>
      <c r="BZ19" s="34">
        <v>0</v>
      </c>
      <c r="CA19" s="33">
        <f t="shared" si="20"/>
        <v>0</v>
      </c>
      <c r="CB19" s="34">
        <v>0</v>
      </c>
      <c r="CC19" s="34">
        <v>0</v>
      </c>
      <c r="CD19" s="7">
        <f t="shared" si="21"/>
        <v>684</v>
      </c>
      <c r="CE19" s="8">
        <f t="shared" si="22"/>
        <v>592</v>
      </c>
      <c r="CF19" s="9">
        <f t="shared" si="23"/>
        <v>92</v>
      </c>
    </row>
    <row r="20" spans="1:84" ht="47.25" x14ac:dyDescent="0.2">
      <c r="A20" s="6" t="s">
        <v>80</v>
      </c>
      <c r="B20" s="33">
        <f t="shared" si="0"/>
        <v>0</v>
      </c>
      <c r="C20" s="34">
        <v>0</v>
      </c>
      <c r="D20" s="34">
        <v>0</v>
      </c>
      <c r="E20" s="34">
        <v>0</v>
      </c>
      <c r="F20" s="34">
        <v>0</v>
      </c>
      <c r="G20" s="33">
        <f t="shared" si="1"/>
        <v>266</v>
      </c>
      <c r="H20" s="34">
        <v>0</v>
      </c>
      <c r="I20" s="34">
        <v>0</v>
      </c>
      <c r="J20" s="34">
        <v>0</v>
      </c>
      <c r="K20" s="34">
        <v>266</v>
      </c>
      <c r="L20" s="33">
        <f t="shared" si="2"/>
        <v>353</v>
      </c>
      <c r="M20" s="34">
        <v>0</v>
      </c>
      <c r="N20" s="34">
        <v>0</v>
      </c>
      <c r="O20" s="34">
        <v>0</v>
      </c>
      <c r="P20" s="34">
        <v>353</v>
      </c>
      <c r="Q20" s="33">
        <f t="shared" si="3"/>
        <v>0</v>
      </c>
      <c r="R20" s="34"/>
      <c r="S20" s="34"/>
      <c r="T20" s="33">
        <f t="shared" si="4"/>
        <v>0</v>
      </c>
      <c r="U20" s="34"/>
      <c r="V20" s="34"/>
      <c r="W20" s="33">
        <f t="shared" si="5"/>
        <v>0</v>
      </c>
      <c r="X20" s="34"/>
      <c r="Y20" s="34"/>
      <c r="Z20" s="33">
        <f t="shared" si="6"/>
        <v>0</v>
      </c>
      <c r="AA20" s="34"/>
      <c r="AB20" s="34"/>
      <c r="AC20" s="33">
        <f t="shared" si="7"/>
        <v>0</v>
      </c>
      <c r="AD20" s="34"/>
      <c r="AE20" s="34"/>
      <c r="AF20" s="34"/>
      <c r="AG20" s="33">
        <f t="shared" si="8"/>
        <v>0</v>
      </c>
      <c r="AH20" s="34"/>
      <c r="AI20" s="34"/>
      <c r="AJ20" s="33">
        <f t="shared" si="9"/>
        <v>0</v>
      </c>
      <c r="AK20" s="34"/>
      <c r="AL20" s="34"/>
      <c r="AM20" s="33">
        <f t="shared" si="10"/>
        <v>0</v>
      </c>
      <c r="AN20" s="34"/>
      <c r="AO20" s="34"/>
      <c r="AP20" s="33">
        <f t="shared" si="11"/>
        <v>0</v>
      </c>
      <c r="AQ20" s="34"/>
      <c r="AR20" s="34"/>
      <c r="AS20" s="33">
        <f t="shared" si="12"/>
        <v>0</v>
      </c>
      <c r="AT20" s="34"/>
      <c r="AU20" s="34">
        <v>0</v>
      </c>
      <c r="AV20" s="33">
        <f t="shared" si="13"/>
        <v>0</v>
      </c>
      <c r="AW20" s="33">
        <f t="shared" si="14"/>
        <v>0</v>
      </c>
      <c r="AX20" s="33">
        <f t="shared" si="14"/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4">
        <v>0</v>
      </c>
      <c r="BF20" s="34">
        <v>0</v>
      </c>
      <c r="BG20" s="33">
        <f t="shared" si="15"/>
        <v>0</v>
      </c>
      <c r="BH20" s="34">
        <v>0</v>
      </c>
      <c r="BI20" s="34">
        <v>0</v>
      </c>
      <c r="BJ20" s="33">
        <f t="shared" si="16"/>
        <v>0</v>
      </c>
      <c r="BK20" s="34">
        <v>0</v>
      </c>
      <c r="BL20" s="34">
        <v>0</v>
      </c>
      <c r="BM20" s="33">
        <f t="shared" si="17"/>
        <v>237</v>
      </c>
      <c r="BN20" s="34">
        <v>137</v>
      </c>
      <c r="BO20" s="34">
        <v>0</v>
      </c>
      <c r="BP20" s="34">
        <v>100</v>
      </c>
      <c r="BQ20" s="34">
        <v>0</v>
      </c>
      <c r="BR20" s="34">
        <v>0</v>
      </c>
      <c r="BS20" s="34">
        <v>0</v>
      </c>
      <c r="BT20" s="34">
        <v>0</v>
      </c>
      <c r="BU20" s="33">
        <f t="shared" si="18"/>
        <v>0</v>
      </c>
      <c r="BV20" s="34">
        <v>0</v>
      </c>
      <c r="BW20" s="34">
        <v>0</v>
      </c>
      <c r="BX20" s="33">
        <f t="shared" si="19"/>
        <v>0</v>
      </c>
      <c r="BY20" s="34">
        <v>0</v>
      </c>
      <c r="BZ20" s="34">
        <v>0</v>
      </c>
      <c r="CA20" s="33">
        <f t="shared" si="20"/>
        <v>0</v>
      </c>
      <c r="CB20" s="34">
        <v>0</v>
      </c>
      <c r="CC20" s="34">
        <v>0</v>
      </c>
      <c r="CD20" s="7">
        <f t="shared" si="21"/>
        <v>856</v>
      </c>
      <c r="CE20" s="8">
        <f t="shared" si="22"/>
        <v>590</v>
      </c>
      <c r="CF20" s="9">
        <f t="shared" si="23"/>
        <v>266</v>
      </c>
    </row>
    <row r="21" spans="1:84" ht="47.25" x14ac:dyDescent="0.2">
      <c r="A21" s="6" t="s">
        <v>81</v>
      </c>
      <c r="B21" s="33">
        <f t="shared" si="0"/>
        <v>0</v>
      </c>
      <c r="C21" s="34">
        <v>0</v>
      </c>
      <c r="D21" s="34">
        <v>0</v>
      </c>
      <c r="E21" s="34">
        <v>0</v>
      </c>
      <c r="F21" s="34">
        <v>0</v>
      </c>
      <c r="G21" s="33">
        <f t="shared" si="1"/>
        <v>0</v>
      </c>
      <c r="H21" s="34">
        <v>0</v>
      </c>
      <c r="I21" s="34">
        <v>0</v>
      </c>
      <c r="J21" s="34">
        <v>0</v>
      </c>
      <c r="K21" s="34">
        <v>0</v>
      </c>
      <c r="L21" s="33">
        <f t="shared" si="2"/>
        <v>241</v>
      </c>
      <c r="M21" s="34">
        <v>0</v>
      </c>
      <c r="N21" s="34">
        <v>0</v>
      </c>
      <c r="O21" s="34">
        <v>0</v>
      </c>
      <c r="P21" s="34">
        <v>241</v>
      </c>
      <c r="Q21" s="33">
        <f t="shared" si="3"/>
        <v>0</v>
      </c>
      <c r="R21" s="34">
        <v>0</v>
      </c>
      <c r="S21" s="34">
        <v>0</v>
      </c>
      <c r="T21" s="33">
        <f t="shared" si="4"/>
        <v>0</v>
      </c>
      <c r="U21" s="34">
        <v>0</v>
      </c>
      <c r="V21" s="34">
        <v>0</v>
      </c>
      <c r="W21" s="33">
        <f t="shared" si="5"/>
        <v>0</v>
      </c>
      <c r="X21" s="34">
        <v>0</v>
      </c>
      <c r="Y21" s="34">
        <v>0</v>
      </c>
      <c r="Z21" s="33">
        <f t="shared" si="6"/>
        <v>0</v>
      </c>
      <c r="AA21" s="34">
        <v>0</v>
      </c>
      <c r="AB21" s="34">
        <v>0</v>
      </c>
      <c r="AC21" s="33">
        <f t="shared" si="7"/>
        <v>0</v>
      </c>
      <c r="AD21" s="34">
        <v>0</v>
      </c>
      <c r="AE21" s="34"/>
      <c r="AF21" s="34">
        <v>0</v>
      </c>
      <c r="AG21" s="33">
        <f t="shared" si="8"/>
        <v>0</v>
      </c>
      <c r="AH21" s="34">
        <v>0</v>
      </c>
      <c r="AI21" s="34">
        <v>0</v>
      </c>
      <c r="AJ21" s="33">
        <f t="shared" si="9"/>
        <v>0</v>
      </c>
      <c r="AK21" s="34">
        <v>0</v>
      </c>
      <c r="AL21" s="34">
        <v>0</v>
      </c>
      <c r="AM21" s="33">
        <f t="shared" si="10"/>
        <v>0</v>
      </c>
      <c r="AN21" s="34">
        <v>0</v>
      </c>
      <c r="AO21" s="34">
        <v>0</v>
      </c>
      <c r="AP21" s="33">
        <f t="shared" si="11"/>
        <v>34</v>
      </c>
      <c r="AQ21" s="34">
        <v>34</v>
      </c>
      <c r="AR21" s="34">
        <v>0</v>
      </c>
      <c r="AS21" s="33">
        <f t="shared" si="12"/>
        <v>0</v>
      </c>
      <c r="AT21" s="34">
        <v>0</v>
      </c>
      <c r="AU21" s="34">
        <v>0</v>
      </c>
      <c r="AV21" s="33">
        <f t="shared" si="13"/>
        <v>0</v>
      </c>
      <c r="AW21" s="33">
        <f t="shared" si="14"/>
        <v>0</v>
      </c>
      <c r="AX21" s="33">
        <f t="shared" si="14"/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4">
        <v>0</v>
      </c>
      <c r="BF21" s="34">
        <v>0</v>
      </c>
      <c r="BG21" s="33">
        <f t="shared" si="15"/>
        <v>0</v>
      </c>
      <c r="BH21" s="34">
        <v>0</v>
      </c>
      <c r="BI21" s="34">
        <v>0</v>
      </c>
      <c r="BJ21" s="33">
        <f t="shared" si="16"/>
        <v>0</v>
      </c>
      <c r="BK21" s="34">
        <v>0</v>
      </c>
      <c r="BL21" s="34">
        <v>0</v>
      </c>
      <c r="BM21" s="33">
        <f t="shared" si="17"/>
        <v>175</v>
      </c>
      <c r="BN21" s="34">
        <v>145</v>
      </c>
      <c r="BO21" s="34">
        <v>0</v>
      </c>
      <c r="BP21" s="34">
        <v>30</v>
      </c>
      <c r="BQ21" s="34">
        <v>0</v>
      </c>
      <c r="BR21" s="34">
        <v>0</v>
      </c>
      <c r="BS21" s="34">
        <v>0</v>
      </c>
      <c r="BT21" s="34">
        <v>0</v>
      </c>
      <c r="BU21" s="33">
        <f t="shared" si="18"/>
        <v>0</v>
      </c>
      <c r="BV21" s="34">
        <v>0</v>
      </c>
      <c r="BW21" s="34">
        <v>0</v>
      </c>
      <c r="BX21" s="33">
        <f t="shared" si="19"/>
        <v>0</v>
      </c>
      <c r="BY21" s="34">
        <v>0</v>
      </c>
      <c r="BZ21" s="34">
        <v>0</v>
      </c>
      <c r="CA21" s="33">
        <f t="shared" si="20"/>
        <v>0</v>
      </c>
      <c r="CB21" s="34">
        <v>0</v>
      </c>
      <c r="CC21" s="34">
        <v>0</v>
      </c>
      <c r="CD21" s="7">
        <f t="shared" si="21"/>
        <v>450</v>
      </c>
      <c r="CE21" s="8">
        <f t="shared" si="22"/>
        <v>450</v>
      </c>
      <c r="CF21" s="9">
        <f t="shared" si="23"/>
        <v>0</v>
      </c>
    </row>
    <row r="22" spans="1:84" ht="47.25" x14ac:dyDescent="0.2">
      <c r="A22" s="6" t="s">
        <v>82</v>
      </c>
      <c r="B22" s="33">
        <f t="shared" si="0"/>
        <v>0</v>
      </c>
      <c r="C22" s="34">
        <v>0</v>
      </c>
      <c r="D22" s="34">
        <v>0</v>
      </c>
      <c r="E22" s="34">
        <v>0</v>
      </c>
      <c r="F22" s="34">
        <v>0</v>
      </c>
      <c r="G22" s="33">
        <f t="shared" si="1"/>
        <v>108</v>
      </c>
      <c r="H22" s="34">
        <v>0</v>
      </c>
      <c r="I22" s="34">
        <v>0</v>
      </c>
      <c r="J22" s="34">
        <v>0</v>
      </c>
      <c r="K22" s="34">
        <v>108</v>
      </c>
      <c r="L22" s="33">
        <f t="shared" si="2"/>
        <v>472</v>
      </c>
      <c r="M22" s="34">
        <v>0</v>
      </c>
      <c r="N22" s="34">
        <v>0</v>
      </c>
      <c r="O22" s="34">
        <v>0</v>
      </c>
      <c r="P22" s="34">
        <v>472</v>
      </c>
      <c r="Q22" s="33">
        <f t="shared" si="3"/>
        <v>0</v>
      </c>
      <c r="R22" s="34">
        <v>0</v>
      </c>
      <c r="S22" s="34">
        <v>0</v>
      </c>
      <c r="T22" s="33">
        <f t="shared" si="4"/>
        <v>0</v>
      </c>
      <c r="U22" s="34">
        <v>0</v>
      </c>
      <c r="V22" s="34">
        <v>0</v>
      </c>
      <c r="W22" s="33">
        <f t="shared" si="5"/>
        <v>0</v>
      </c>
      <c r="X22" s="34">
        <v>0</v>
      </c>
      <c r="Y22" s="34">
        <v>0</v>
      </c>
      <c r="Z22" s="33">
        <f t="shared" si="6"/>
        <v>0</v>
      </c>
      <c r="AA22" s="34">
        <v>0</v>
      </c>
      <c r="AB22" s="34">
        <v>0</v>
      </c>
      <c r="AC22" s="33">
        <f t="shared" si="7"/>
        <v>0</v>
      </c>
      <c r="AD22" s="34">
        <v>0</v>
      </c>
      <c r="AE22" s="34"/>
      <c r="AF22" s="34">
        <v>0</v>
      </c>
      <c r="AG22" s="33">
        <f t="shared" si="8"/>
        <v>0</v>
      </c>
      <c r="AH22" s="34">
        <v>0</v>
      </c>
      <c r="AI22" s="34">
        <v>0</v>
      </c>
      <c r="AJ22" s="33">
        <f t="shared" si="9"/>
        <v>0</v>
      </c>
      <c r="AK22" s="34">
        <v>0</v>
      </c>
      <c r="AL22" s="34">
        <v>0</v>
      </c>
      <c r="AM22" s="33">
        <f t="shared" si="10"/>
        <v>0</v>
      </c>
      <c r="AN22" s="34">
        <v>0</v>
      </c>
      <c r="AO22" s="34">
        <v>0</v>
      </c>
      <c r="AP22" s="33">
        <f t="shared" si="11"/>
        <v>0</v>
      </c>
      <c r="AQ22" s="34">
        <v>0</v>
      </c>
      <c r="AR22" s="34">
        <v>0</v>
      </c>
      <c r="AS22" s="33">
        <f t="shared" si="12"/>
        <v>0</v>
      </c>
      <c r="AT22" s="34">
        <v>0</v>
      </c>
      <c r="AU22" s="34">
        <v>0</v>
      </c>
      <c r="AV22" s="33">
        <f t="shared" si="13"/>
        <v>0</v>
      </c>
      <c r="AW22" s="33">
        <f t="shared" si="14"/>
        <v>0</v>
      </c>
      <c r="AX22" s="33">
        <f t="shared" si="14"/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4">
        <v>0</v>
      </c>
      <c r="BF22" s="34">
        <v>0</v>
      </c>
      <c r="BG22" s="33">
        <f t="shared" si="15"/>
        <v>0</v>
      </c>
      <c r="BH22" s="34">
        <v>0</v>
      </c>
      <c r="BI22" s="34">
        <v>0</v>
      </c>
      <c r="BJ22" s="33">
        <f t="shared" si="16"/>
        <v>0</v>
      </c>
      <c r="BK22" s="34">
        <v>0</v>
      </c>
      <c r="BL22" s="34">
        <v>0</v>
      </c>
      <c r="BM22" s="33">
        <f t="shared" si="17"/>
        <v>148</v>
      </c>
      <c r="BN22" s="34">
        <v>73</v>
      </c>
      <c r="BO22" s="34">
        <v>0</v>
      </c>
      <c r="BP22" s="34">
        <v>0</v>
      </c>
      <c r="BQ22" s="34">
        <v>75</v>
      </c>
      <c r="BR22" s="34">
        <v>0</v>
      </c>
      <c r="BS22" s="34">
        <v>0</v>
      </c>
      <c r="BT22" s="34">
        <v>0</v>
      </c>
      <c r="BU22" s="33">
        <f t="shared" si="18"/>
        <v>0</v>
      </c>
      <c r="BV22" s="34">
        <v>0</v>
      </c>
      <c r="BW22" s="34">
        <v>0</v>
      </c>
      <c r="BX22" s="33">
        <f t="shared" si="19"/>
        <v>0</v>
      </c>
      <c r="BY22" s="34">
        <v>0</v>
      </c>
      <c r="BZ22" s="34">
        <v>0</v>
      </c>
      <c r="CA22" s="33">
        <f t="shared" si="20"/>
        <v>0</v>
      </c>
      <c r="CB22" s="34">
        <v>0</v>
      </c>
      <c r="CC22" s="34">
        <v>0</v>
      </c>
      <c r="CD22" s="7">
        <f t="shared" si="21"/>
        <v>728</v>
      </c>
      <c r="CE22" s="8">
        <f t="shared" si="22"/>
        <v>620</v>
      </c>
      <c r="CF22" s="9">
        <f t="shared" si="23"/>
        <v>108</v>
      </c>
    </row>
    <row r="23" spans="1:84" ht="36" customHeight="1" x14ac:dyDescent="0.2">
      <c r="A23" s="6" t="s">
        <v>83</v>
      </c>
      <c r="B23" s="33">
        <f t="shared" si="0"/>
        <v>0</v>
      </c>
      <c r="C23" s="34">
        <v>0</v>
      </c>
      <c r="D23" s="34">
        <v>0</v>
      </c>
      <c r="E23" s="34">
        <v>0</v>
      </c>
      <c r="F23" s="34">
        <v>0</v>
      </c>
      <c r="G23" s="33">
        <f t="shared" si="1"/>
        <v>53</v>
      </c>
      <c r="H23" s="34">
        <v>0</v>
      </c>
      <c r="I23" s="34">
        <v>0</v>
      </c>
      <c r="J23" s="34">
        <v>0</v>
      </c>
      <c r="K23" s="34">
        <v>53</v>
      </c>
      <c r="L23" s="33">
        <f t="shared" si="2"/>
        <v>1224</v>
      </c>
      <c r="M23" s="34">
        <v>0</v>
      </c>
      <c r="N23" s="34">
        <v>0</v>
      </c>
      <c r="O23" s="34">
        <v>0</v>
      </c>
      <c r="P23" s="34">
        <v>1224</v>
      </c>
      <c r="Q23" s="33">
        <f t="shared" si="3"/>
        <v>0</v>
      </c>
      <c r="R23" s="34">
        <v>0</v>
      </c>
      <c r="S23" s="34">
        <v>0</v>
      </c>
      <c r="T23" s="33">
        <f t="shared" si="4"/>
        <v>0</v>
      </c>
      <c r="U23" s="34">
        <v>0</v>
      </c>
      <c r="V23" s="34">
        <v>0</v>
      </c>
      <c r="W23" s="33">
        <f t="shared" si="5"/>
        <v>0</v>
      </c>
      <c r="X23" s="34">
        <v>0</v>
      </c>
      <c r="Y23" s="34">
        <v>0</v>
      </c>
      <c r="Z23" s="33">
        <f t="shared" si="6"/>
        <v>0</v>
      </c>
      <c r="AA23" s="34">
        <v>0</v>
      </c>
      <c r="AB23" s="34">
        <v>0</v>
      </c>
      <c r="AC23" s="33">
        <f t="shared" si="7"/>
        <v>0</v>
      </c>
      <c r="AD23" s="34">
        <v>0</v>
      </c>
      <c r="AE23" s="34"/>
      <c r="AF23" s="34">
        <v>0</v>
      </c>
      <c r="AG23" s="33">
        <f t="shared" si="8"/>
        <v>0</v>
      </c>
      <c r="AH23" s="34">
        <v>0</v>
      </c>
      <c r="AI23" s="34">
        <v>0</v>
      </c>
      <c r="AJ23" s="33">
        <f t="shared" si="9"/>
        <v>0</v>
      </c>
      <c r="AK23" s="34">
        <v>0</v>
      </c>
      <c r="AL23" s="34">
        <v>0</v>
      </c>
      <c r="AM23" s="33">
        <f t="shared" si="10"/>
        <v>0</v>
      </c>
      <c r="AN23" s="34">
        <v>0</v>
      </c>
      <c r="AO23" s="34">
        <v>0</v>
      </c>
      <c r="AP23" s="33">
        <f t="shared" si="11"/>
        <v>0</v>
      </c>
      <c r="AQ23" s="34">
        <v>0</v>
      </c>
      <c r="AR23" s="34">
        <v>0</v>
      </c>
      <c r="AS23" s="33">
        <f t="shared" si="12"/>
        <v>0</v>
      </c>
      <c r="AT23" s="34">
        <v>0</v>
      </c>
      <c r="AU23" s="34">
        <v>0</v>
      </c>
      <c r="AV23" s="33">
        <f t="shared" si="13"/>
        <v>0</v>
      </c>
      <c r="AW23" s="33">
        <f t="shared" si="14"/>
        <v>0</v>
      </c>
      <c r="AX23" s="33">
        <f t="shared" si="14"/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4">
        <v>0</v>
      </c>
      <c r="BF23" s="34">
        <v>0</v>
      </c>
      <c r="BG23" s="33">
        <f t="shared" si="15"/>
        <v>0</v>
      </c>
      <c r="BH23" s="34">
        <v>0</v>
      </c>
      <c r="BI23" s="34">
        <v>0</v>
      </c>
      <c r="BJ23" s="33">
        <f t="shared" si="16"/>
        <v>0</v>
      </c>
      <c r="BK23" s="34">
        <v>0</v>
      </c>
      <c r="BL23" s="34">
        <v>0</v>
      </c>
      <c r="BM23" s="33">
        <f t="shared" si="17"/>
        <v>60</v>
      </c>
      <c r="BN23" s="34">
        <v>0</v>
      </c>
      <c r="BO23" s="34">
        <v>0</v>
      </c>
      <c r="BP23" s="34">
        <v>60</v>
      </c>
      <c r="BQ23" s="34">
        <v>0</v>
      </c>
      <c r="BR23" s="34">
        <v>0</v>
      </c>
      <c r="BS23" s="34">
        <v>0</v>
      </c>
      <c r="BT23" s="34">
        <v>0</v>
      </c>
      <c r="BU23" s="33">
        <f t="shared" si="18"/>
        <v>0</v>
      </c>
      <c r="BV23" s="34">
        <v>0</v>
      </c>
      <c r="BW23" s="34">
        <v>0</v>
      </c>
      <c r="BX23" s="33">
        <f t="shared" si="19"/>
        <v>0</v>
      </c>
      <c r="BY23" s="34">
        <v>0</v>
      </c>
      <c r="BZ23" s="34">
        <v>0</v>
      </c>
      <c r="CA23" s="33">
        <f t="shared" si="20"/>
        <v>0</v>
      </c>
      <c r="CB23" s="34">
        <v>0</v>
      </c>
      <c r="CC23" s="34">
        <v>0</v>
      </c>
      <c r="CD23" s="7">
        <f t="shared" si="21"/>
        <v>1337</v>
      </c>
      <c r="CE23" s="8">
        <f t="shared" si="22"/>
        <v>1284</v>
      </c>
      <c r="CF23" s="9">
        <f t="shared" si="23"/>
        <v>53</v>
      </c>
    </row>
    <row r="24" spans="1:84" ht="47.25" x14ac:dyDescent="0.2">
      <c r="A24" s="6" t="s">
        <v>84</v>
      </c>
      <c r="B24" s="33">
        <f t="shared" si="0"/>
        <v>0</v>
      </c>
      <c r="C24" s="34"/>
      <c r="D24" s="34"/>
      <c r="E24" s="34"/>
      <c r="F24" s="34"/>
      <c r="G24" s="33">
        <f t="shared" si="1"/>
        <v>27</v>
      </c>
      <c r="H24" s="34">
        <v>0</v>
      </c>
      <c r="I24" s="34">
        <v>0</v>
      </c>
      <c r="J24" s="34">
        <v>0</v>
      </c>
      <c r="K24" s="34">
        <v>27</v>
      </c>
      <c r="L24" s="33">
        <f t="shared" si="2"/>
        <v>456</v>
      </c>
      <c r="M24" s="34">
        <v>0</v>
      </c>
      <c r="N24" s="34">
        <v>0</v>
      </c>
      <c r="O24" s="34">
        <v>0</v>
      </c>
      <c r="P24" s="34">
        <v>456</v>
      </c>
      <c r="Q24" s="33">
        <f t="shared" si="3"/>
        <v>0</v>
      </c>
      <c r="R24" s="34"/>
      <c r="S24" s="34"/>
      <c r="T24" s="33">
        <f t="shared" si="4"/>
        <v>0</v>
      </c>
      <c r="U24" s="34"/>
      <c r="V24" s="34"/>
      <c r="W24" s="33">
        <f t="shared" si="5"/>
        <v>0</v>
      </c>
      <c r="X24" s="34"/>
      <c r="Y24" s="34"/>
      <c r="Z24" s="33">
        <f t="shared" si="6"/>
        <v>0</v>
      </c>
      <c r="AA24" s="34"/>
      <c r="AB24" s="34"/>
      <c r="AC24" s="33">
        <f t="shared" si="7"/>
        <v>0</v>
      </c>
      <c r="AD24" s="34"/>
      <c r="AE24" s="34"/>
      <c r="AF24" s="34"/>
      <c r="AG24" s="33">
        <f t="shared" si="8"/>
        <v>0</v>
      </c>
      <c r="AH24" s="34"/>
      <c r="AI24" s="34"/>
      <c r="AJ24" s="33">
        <f t="shared" si="9"/>
        <v>0</v>
      </c>
      <c r="AK24" s="34"/>
      <c r="AL24" s="34"/>
      <c r="AM24" s="33">
        <f t="shared" si="10"/>
        <v>0</v>
      </c>
      <c r="AN24" s="34"/>
      <c r="AO24" s="34"/>
      <c r="AP24" s="33">
        <f t="shared" si="11"/>
        <v>0</v>
      </c>
      <c r="AQ24" s="34"/>
      <c r="AR24" s="34"/>
      <c r="AS24" s="33">
        <f t="shared" si="12"/>
        <v>0</v>
      </c>
      <c r="AT24" s="34"/>
      <c r="AU24" s="34"/>
      <c r="AV24" s="33">
        <f t="shared" si="13"/>
        <v>0</v>
      </c>
      <c r="AW24" s="33">
        <f t="shared" si="14"/>
        <v>0</v>
      </c>
      <c r="AX24" s="33">
        <f t="shared" si="14"/>
        <v>0</v>
      </c>
      <c r="AY24" s="35"/>
      <c r="AZ24" s="35"/>
      <c r="BA24" s="35"/>
      <c r="BB24" s="35"/>
      <c r="BC24" s="35"/>
      <c r="BD24" s="35"/>
      <c r="BE24" s="34"/>
      <c r="BF24" s="34"/>
      <c r="BG24" s="33">
        <f t="shared" si="15"/>
        <v>0</v>
      </c>
      <c r="BH24" s="34"/>
      <c r="BI24" s="34"/>
      <c r="BJ24" s="33">
        <f t="shared" si="16"/>
        <v>0</v>
      </c>
      <c r="BK24" s="34"/>
      <c r="BL24" s="34"/>
      <c r="BM24" s="33">
        <f t="shared" si="17"/>
        <v>0</v>
      </c>
      <c r="BN24" s="34"/>
      <c r="BO24" s="34"/>
      <c r="BP24" s="34"/>
      <c r="BQ24" s="34"/>
      <c r="BR24" s="34"/>
      <c r="BS24" s="34"/>
      <c r="BT24" s="34"/>
      <c r="BU24" s="33">
        <f t="shared" si="18"/>
        <v>0</v>
      </c>
      <c r="BV24" s="34"/>
      <c r="BW24" s="34"/>
      <c r="BX24" s="33">
        <f t="shared" si="19"/>
        <v>0</v>
      </c>
      <c r="BY24" s="34"/>
      <c r="BZ24" s="34"/>
      <c r="CA24" s="33">
        <f t="shared" si="20"/>
        <v>0</v>
      </c>
      <c r="CB24" s="34"/>
      <c r="CC24" s="34"/>
      <c r="CD24" s="7">
        <f t="shared" si="21"/>
        <v>483</v>
      </c>
      <c r="CE24" s="8">
        <f t="shared" si="22"/>
        <v>456</v>
      </c>
      <c r="CF24" s="9">
        <f t="shared" si="23"/>
        <v>27</v>
      </c>
    </row>
    <row r="25" spans="1:84" ht="47.25" x14ac:dyDescent="0.2">
      <c r="A25" s="6" t="s">
        <v>85</v>
      </c>
      <c r="B25" s="33">
        <f t="shared" si="0"/>
        <v>0</v>
      </c>
      <c r="C25" s="34"/>
      <c r="D25" s="34"/>
      <c r="E25" s="34"/>
      <c r="F25" s="34"/>
      <c r="G25" s="33">
        <f t="shared" si="1"/>
        <v>216</v>
      </c>
      <c r="H25" s="34">
        <v>0</v>
      </c>
      <c r="I25" s="34">
        <v>0</v>
      </c>
      <c r="J25" s="34">
        <v>0</v>
      </c>
      <c r="K25" s="34">
        <v>216</v>
      </c>
      <c r="L25" s="33">
        <f t="shared" si="2"/>
        <v>985</v>
      </c>
      <c r="M25" s="34">
        <v>0</v>
      </c>
      <c r="N25" s="34">
        <v>0</v>
      </c>
      <c r="O25" s="34">
        <v>0</v>
      </c>
      <c r="P25" s="34">
        <v>985</v>
      </c>
      <c r="Q25" s="33">
        <f t="shared" si="3"/>
        <v>0</v>
      </c>
      <c r="R25" s="34"/>
      <c r="S25" s="34"/>
      <c r="T25" s="33">
        <f t="shared" si="4"/>
        <v>0</v>
      </c>
      <c r="U25" s="34"/>
      <c r="V25" s="34"/>
      <c r="W25" s="33">
        <f t="shared" si="5"/>
        <v>0</v>
      </c>
      <c r="X25" s="34"/>
      <c r="Y25" s="34"/>
      <c r="Z25" s="33">
        <f t="shared" si="6"/>
        <v>0</v>
      </c>
      <c r="AA25" s="34"/>
      <c r="AB25" s="34"/>
      <c r="AC25" s="33">
        <f t="shared" si="7"/>
        <v>0</v>
      </c>
      <c r="AD25" s="34"/>
      <c r="AE25" s="34"/>
      <c r="AF25" s="34"/>
      <c r="AG25" s="33">
        <f t="shared" si="8"/>
        <v>0</v>
      </c>
      <c r="AH25" s="34"/>
      <c r="AI25" s="34"/>
      <c r="AJ25" s="33">
        <f t="shared" si="9"/>
        <v>0</v>
      </c>
      <c r="AK25" s="34"/>
      <c r="AL25" s="34"/>
      <c r="AM25" s="33">
        <f t="shared" si="10"/>
        <v>0</v>
      </c>
      <c r="AN25" s="34"/>
      <c r="AO25" s="34"/>
      <c r="AP25" s="33">
        <f t="shared" si="11"/>
        <v>0</v>
      </c>
      <c r="AQ25" s="34"/>
      <c r="AR25" s="34"/>
      <c r="AS25" s="33">
        <f t="shared" si="12"/>
        <v>0</v>
      </c>
      <c r="AT25" s="34"/>
      <c r="AU25" s="34"/>
      <c r="AV25" s="33">
        <f t="shared" si="13"/>
        <v>0</v>
      </c>
      <c r="AW25" s="33">
        <f t="shared" si="14"/>
        <v>0</v>
      </c>
      <c r="AX25" s="33">
        <f t="shared" si="14"/>
        <v>0</v>
      </c>
      <c r="AY25" s="35"/>
      <c r="AZ25" s="35"/>
      <c r="BA25" s="35"/>
      <c r="BB25" s="35"/>
      <c r="BC25" s="35"/>
      <c r="BD25" s="35"/>
      <c r="BE25" s="34"/>
      <c r="BF25" s="34"/>
      <c r="BG25" s="33">
        <f t="shared" si="15"/>
        <v>0</v>
      </c>
      <c r="BH25" s="34"/>
      <c r="BI25" s="34"/>
      <c r="BJ25" s="33">
        <f t="shared" si="16"/>
        <v>0</v>
      </c>
      <c r="BK25" s="34"/>
      <c r="BL25" s="34"/>
      <c r="BM25" s="33">
        <f t="shared" si="17"/>
        <v>114</v>
      </c>
      <c r="BN25" s="34">
        <v>64</v>
      </c>
      <c r="BO25" s="34"/>
      <c r="BP25" s="34"/>
      <c r="BQ25" s="34">
        <v>50</v>
      </c>
      <c r="BR25" s="34"/>
      <c r="BS25" s="34"/>
      <c r="BT25" s="34"/>
      <c r="BU25" s="33">
        <f t="shared" si="18"/>
        <v>0</v>
      </c>
      <c r="BV25" s="34"/>
      <c r="BW25" s="34"/>
      <c r="BX25" s="33">
        <f t="shared" si="19"/>
        <v>0</v>
      </c>
      <c r="BY25" s="34"/>
      <c r="BZ25" s="34"/>
      <c r="CA25" s="33">
        <f t="shared" si="20"/>
        <v>0</v>
      </c>
      <c r="CB25" s="34"/>
      <c r="CC25" s="34"/>
      <c r="CD25" s="7">
        <f t="shared" si="21"/>
        <v>1315</v>
      </c>
      <c r="CE25" s="8">
        <f t="shared" si="22"/>
        <v>1099</v>
      </c>
      <c r="CF25" s="9">
        <f t="shared" si="23"/>
        <v>216</v>
      </c>
    </row>
    <row r="26" spans="1:84" ht="47.25" x14ac:dyDescent="0.2">
      <c r="A26" s="6" t="s">
        <v>86</v>
      </c>
      <c r="B26" s="33">
        <f t="shared" si="0"/>
        <v>0</v>
      </c>
      <c r="C26" s="34"/>
      <c r="D26" s="34"/>
      <c r="E26" s="34"/>
      <c r="F26" s="34"/>
      <c r="G26" s="33">
        <f t="shared" si="1"/>
        <v>58</v>
      </c>
      <c r="H26" s="34">
        <v>0</v>
      </c>
      <c r="I26" s="34">
        <v>0</v>
      </c>
      <c r="J26" s="34">
        <v>0</v>
      </c>
      <c r="K26" s="34">
        <v>58</v>
      </c>
      <c r="L26" s="33">
        <f t="shared" si="2"/>
        <v>666</v>
      </c>
      <c r="M26" s="34">
        <v>0</v>
      </c>
      <c r="N26" s="34">
        <v>0</v>
      </c>
      <c r="O26" s="34">
        <v>0</v>
      </c>
      <c r="P26" s="34">
        <v>666</v>
      </c>
      <c r="Q26" s="33">
        <f t="shared" si="3"/>
        <v>0</v>
      </c>
      <c r="R26" s="34"/>
      <c r="S26" s="34"/>
      <c r="T26" s="33">
        <f t="shared" si="4"/>
        <v>0</v>
      </c>
      <c r="U26" s="34"/>
      <c r="V26" s="34"/>
      <c r="W26" s="33">
        <f t="shared" si="5"/>
        <v>0</v>
      </c>
      <c r="X26" s="34"/>
      <c r="Y26" s="34"/>
      <c r="Z26" s="33">
        <f t="shared" si="6"/>
        <v>0</v>
      </c>
      <c r="AA26" s="34"/>
      <c r="AB26" s="34"/>
      <c r="AC26" s="33">
        <f t="shared" si="7"/>
        <v>0</v>
      </c>
      <c r="AD26" s="34"/>
      <c r="AE26" s="34"/>
      <c r="AF26" s="34"/>
      <c r="AG26" s="33">
        <f t="shared" si="8"/>
        <v>0</v>
      </c>
      <c r="AH26" s="34"/>
      <c r="AI26" s="34"/>
      <c r="AJ26" s="33">
        <f t="shared" si="9"/>
        <v>0</v>
      </c>
      <c r="AK26" s="34"/>
      <c r="AL26" s="34"/>
      <c r="AM26" s="33">
        <f t="shared" si="10"/>
        <v>0</v>
      </c>
      <c r="AN26" s="34"/>
      <c r="AO26" s="34"/>
      <c r="AP26" s="33">
        <f t="shared" si="11"/>
        <v>0</v>
      </c>
      <c r="AQ26" s="34"/>
      <c r="AR26" s="34"/>
      <c r="AS26" s="33">
        <f t="shared" si="12"/>
        <v>0</v>
      </c>
      <c r="AT26" s="34"/>
      <c r="AU26" s="34"/>
      <c r="AV26" s="33">
        <f t="shared" si="13"/>
        <v>0</v>
      </c>
      <c r="AW26" s="33">
        <f t="shared" si="14"/>
        <v>0</v>
      </c>
      <c r="AX26" s="33">
        <f t="shared" si="14"/>
        <v>0</v>
      </c>
      <c r="AY26" s="35"/>
      <c r="AZ26" s="35"/>
      <c r="BA26" s="35"/>
      <c r="BB26" s="35"/>
      <c r="BC26" s="35"/>
      <c r="BD26" s="35"/>
      <c r="BE26" s="34"/>
      <c r="BF26" s="34"/>
      <c r="BG26" s="33">
        <f t="shared" si="15"/>
        <v>0</v>
      </c>
      <c r="BH26" s="34"/>
      <c r="BI26" s="34"/>
      <c r="BJ26" s="33">
        <f t="shared" si="16"/>
        <v>0</v>
      </c>
      <c r="BK26" s="34"/>
      <c r="BL26" s="34"/>
      <c r="BM26" s="33">
        <f t="shared" si="17"/>
        <v>113</v>
      </c>
      <c r="BN26" s="34">
        <v>82</v>
      </c>
      <c r="BO26" s="34">
        <v>0</v>
      </c>
      <c r="BP26" s="34">
        <v>31</v>
      </c>
      <c r="BQ26" s="34">
        <v>0</v>
      </c>
      <c r="BR26" s="34">
        <v>0</v>
      </c>
      <c r="BS26" s="34"/>
      <c r="BT26" s="34"/>
      <c r="BU26" s="33">
        <f t="shared" si="18"/>
        <v>0</v>
      </c>
      <c r="BV26" s="34"/>
      <c r="BW26" s="34"/>
      <c r="BX26" s="33">
        <f t="shared" si="19"/>
        <v>0</v>
      </c>
      <c r="BY26" s="34"/>
      <c r="BZ26" s="34"/>
      <c r="CA26" s="33">
        <f t="shared" si="20"/>
        <v>0</v>
      </c>
      <c r="CB26" s="34"/>
      <c r="CC26" s="34"/>
      <c r="CD26" s="7">
        <f t="shared" si="21"/>
        <v>837</v>
      </c>
      <c r="CE26" s="8">
        <f t="shared" si="22"/>
        <v>779</v>
      </c>
      <c r="CF26" s="9">
        <f t="shared" si="23"/>
        <v>58</v>
      </c>
    </row>
    <row r="27" spans="1:84" ht="47.25" x14ac:dyDescent="0.2">
      <c r="A27" s="6" t="s">
        <v>87</v>
      </c>
      <c r="B27" s="33">
        <f t="shared" si="0"/>
        <v>0</v>
      </c>
      <c r="C27" s="34"/>
      <c r="D27" s="34"/>
      <c r="E27" s="34"/>
      <c r="F27" s="34"/>
      <c r="G27" s="33">
        <f t="shared" si="1"/>
        <v>118</v>
      </c>
      <c r="H27" s="34">
        <v>0</v>
      </c>
      <c r="I27" s="34">
        <v>0</v>
      </c>
      <c r="J27" s="34">
        <v>0</v>
      </c>
      <c r="K27" s="34">
        <v>118</v>
      </c>
      <c r="L27" s="33">
        <f t="shared" si="2"/>
        <v>576</v>
      </c>
      <c r="M27" s="34">
        <v>0</v>
      </c>
      <c r="N27" s="34">
        <v>0</v>
      </c>
      <c r="O27" s="34">
        <v>0</v>
      </c>
      <c r="P27" s="34">
        <v>576</v>
      </c>
      <c r="Q27" s="33">
        <f t="shared" si="3"/>
        <v>0</v>
      </c>
      <c r="R27" s="34"/>
      <c r="S27" s="34"/>
      <c r="T27" s="33">
        <f t="shared" si="4"/>
        <v>0</v>
      </c>
      <c r="U27" s="34"/>
      <c r="V27" s="34"/>
      <c r="W27" s="33">
        <f t="shared" si="5"/>
        <v>0</v>
      </c>
      <c r="X27" s="34"/>
      <c r="Y27" s="34"/>
      <c r="Z27" s="33">
        <f t="shared" si="6"/>
        <v>0</v>
      </c>
      <c r="AA27" s="34"/>
      <c r="AB27" s="34"/>
      <c r="AC27" s="33">
        <f t="shared" si="7"/>
        <v>0</v>
      </c>
      <c r="AD27" s="34"/>
      <c r="AE27" s="34"/>
      <c r="AF27" s="34"/>
      <c r="AG27" s="33">
        <f t="shared" si="8"/>
        <v>0</v>
      </c>
      <c r="AH27" s="34"/>
      <c r="AI27" s="34"/>
      <c r="AJ27" s="33">
        <f t="shared" si="9"/>
        <v>0</v>
      </c>
      <c r="AK27" s="34"/>
      <c r="AL27" s="34"/>
      <c r="AM27" s="33">
        <f t="shared" si="10"/>
        <v>0</v>
      </c>
      <c r="AN27" s="34"/>
      <c r="AO27" s="34"/>
      <c r="AP27" s="33">
        <f t="shared" si="11"/>
        <v>0</v>
      </c>
      <c r="AQ27" s="34"/>
      <c r="AR27" s="34"/>
      <c r="AS27" s="33">
        <f t="shared" si="12"/>
        <v>0</v>
      </c>
      <c r="AT27" s="34"/>
      <c r="AU27" s="34"/>
      <c r="AV27" s="33">
        <f t="shared" si="13"/>
        <v>0</v>
      </c>
      <c r="AW27" s="33">
        <f t="shared" si="14"/>
        <v>0</v>
      </c>
      <c r="AX27" s="33">
        <f t="shared" si="14"/>
        <v>0</v>
      </c>
      <c r="AY27" s="35"/>
      <c r="AZ27" s="35"/>
      <c r="BA27" s="35"/>
      <c r="BB27" s="35"/>
      <c r="BC27" s="35"/>
      <c r="BD27" s="35"/>
      <c r="BE27" s="34"/>
      <c r="BF27" s="34"/>
      <c r="BG27" s="33">
        <f t="shared" si="15"/>
        <v>0</v>
      </c>
      <c r="BH27" s="34"/>
      <c r="BI27" s="34"/>
      <c r="BJ27" s="33">
        <f t="shared" si="16"/>
        <v>0</v>
      </c>
      <c r="BK27" s="34"/>
      <c r="BL27" s="34"/>
      <c r="BM27" s="33">
        <f t="shared" si="17"/>
        <v>184</v>
      </c>
      <c r="BN27" s="34">
        <v>90</v>
      </c>
      <c r="BO27" s="34">
        <v>0</v>
      </c>
      <c r="BP27" s="34">
        <v>60</v>
      </c>
      <c r="BQ27" s="34">
        <v>34</v>
      </c>
      <c r="BR27" s="34"/>
      <c r="BS27" s="34"/>
      <c r="BT27" s="34"/>
      <c r="BU27" s="33">
        <f t="shared" si="18"/>
        <v>0</v>
      </c>
      <c r="BV27" s="34"/>
      <c r="BW27" s="34"/>
      <c r="BX27" s="33">
        <f t="shared" si="19"/>
        <v>0</v>
      </c>
      <c r="BY27" s="34"/>
      <c r="BZ27" s="34"/>
      <c r="CA27" s="33">
        <f t="shared" si="20"/>
        <v>0</v>
      </c>
      <c r="CB27" s="34"/>
      <c r="CC27" s="34"/>
      <c r="CD27" s="7">
        <f t="shared" si="21"/>
        <v>878</v>
      </c>
      <c r="CE27" s="8">
        <f t="shared" si="22"/>
        <v>760</v>
      </c>
      <c r="CF27" s="9">
        <f t="shared" si="23"/>
        <v>118</v>
      </c>
    </row>
    <row r="28" spans="1:84" ht="47.25" x14ac:dyDescent="0.2">
      <c r="A28" s="6" t="s">
        <v>88</v>
      </c>
      <c r="B28" s="33">
        <f t="shared" si="0"/>
        <v>0</v>
      </c>
      <c r="C28" s="34"/>
      <c r="D28" s="34"/>
      <c r="E28" s="34"/>
      <c r="F28" s="34"/>
      <c r="G28" s="33">
        <f t="shared" si="1"/>
        <v>0</v>
      </c>
      <c r="H28" s="34"/>
      <c r="I28" s="34"/>
      <c r="J28" s="34"/>
      <c r="K28" s="34"/>
      <c r="L28" s="33">
        <f t="shared" si="2"/>
        <v>354</v>
      </c>
      <c r="M28" s="34">
        <v>0</v>
      </c>
      <c r="N28" s="34">
        <v>0</v>
      </c>
      <c r="O28" s="34">
        <v>0</v>
      </c>
      <c r="P28" s="34">
        <v>354</v>
      </c>
      <c r="Q28" s="33">
        <f t="shared" si="3"/>
        <v>0</v>
      </c>
      <c r="R28" s="34"/>
      <c r="S28" s="34"/>
      <c r="T28" s="33">
        <f t="shared" si="4"/>
        <v>0</v>
      </c>
      <c r="U28" s="34"/>
      <c r="V28" s="34"/>
      <c r="W28" s="33">
        <f t="shared" si="5"/>
        <v>0</v>
      </c>
      <c r="X28" s="34"/>
      <c r="Y28" s="34"/>
      <c r="Z28" s="33">
        <f t="shared" si="6"/>
        <v>0</v>
      </c>
      <c r="AA28" s="34"/>
      <c r="AB28" s="34"/>
      <c r="AC28" s="33">
        <f t="shared" si="7"/>
        <v>0</v>
      </c>
      <c r="AD28" s="34"/>
      <c r="AE28" s="34"/>
      <c r="AF28" s="34"/>
      <c r="AG28" s="33">
        <f t="shared" si="8"/>
        <v>0</v>
      </c>
      <c r="AH28" s="34"/>
      <c r="AI28" s="34"/>
      <c r="AJ28" s="33">
        <f t="shared" si="9"/>
        <v>0</v>
      </c>
      <c r="AK28" s="34"/>
      <c r="AL28" s="34"/>
      <c r="AM28" s="33">
        <f t="shared" si="10"/>
        <v>0</v>
      </c>
      <c r="AN28" s="34"/>
      <c r="AO28" s="34"/>
      <c r="AP28" s="33">
        <f t="shared" si="11"/>
        <v>0</v>
      </c>
      <c r="AQ28" s="34"/>
      <c r="AR28" s="34"/>
      <c r="AS28" s="33">
        <f t="shared" si="12"/>
        <v>0</v>
      </c>
      <c r="AT28" s="34"/>
      <c r="AU28" s="34"/>
      <c r="AV28" s="33">
        <f t="shared" si="13"/>
        <v>0</v>
      </c>
      <c r="AW28" s="33">
        <f t="shared" si="14"/>
        <v>0</v>
      </c>
      <c r="AX28" s="33">
        <f t="shared" si="14"/>
        <v>0</v>
      </c>
      <c r="AY28" s="35"/>
      <c r="AZ28" s="35"/>
      <c r="BA28" s="35"/>
      <c r="BB28" s="35"/>
      <c r="BC28" s="35"/>
      <c r="BD28" s="35"/>
      <c r="BE28" s="34"/>
      <c r="BF28" s="34"/>
      <c r="BG28" s="33">
        <f t="shared" si="15"/>
        <v>0</v>
      </c>
      <c r="BH28" s="34"/>
      <c r="BI28" s="34"/>
      <c r="BJ28" s="33">
        <f t="shared" si="16"/>
        <v>0</v>
      </c>
      <c r="BK28" s="34"/>
      <c r="BL28" s="34"/>
      <c r="BM28" s="33">
        <f t="shared" si="17"/>
        <v>0</v>
      </c>
      <c r="BN28" s="34"/>
      <c r="BO28" s="34"/>
      <c r="BP28" s="34"/>
      <c r="BQ28" s="34"/>
      <c r="BR28" s="34"/>
      <c r="BS28" s="34"/>
      <c r="BT28" s="34"/>
      <c r="BU28" s="33">
        <f t="shared" si="18"/>
        <v>0</v>
      </c>
      <c r="BV28" s="34"/>
      <c r="BW28" s="34"/>
      <c r="BX28" s="33">
        <f t="shared" si="19"/>
        <v>0</v>
      </c>
      <c r="BY28" s="34"/>
      <c r="BZ28" s="34"/>
      <c r="CA28" s="33">
        <f t="shared" si="20"/>
        <v>0</v>
      </c>
      <c r="CB28" s="34"/>
      <c r="CC28" s="34"/>
      <c r="CD28" s="7">
        <f t="shared" si="21"/>
        <v>354</v>
      </c>
      <c r="CE28" s="8">
        <f t="shared" si="22"/>
        <v>354</v>
      </c>
      <c r="CF28" s="9">
        <f t="shared" si="23"/>
        <v>0</v>
      </c>
    </row>
    <row r="29" spans="1:84" ht="47.25" x14ac:dyDescent="0.2">
      <c r="A29" s="6" t="s">
        <v>89</v>
      </c>
      <c r="B29" s="33">
        <f t="shared" si="0"/>
        <v>0</v>
      </c>
      <c r="C29" s="34"/>
      <c r="D29" s="34"/>
      <c r="E29" s="34"/>
      <c r="F29" s="34"/>
      <c r="G29" s="33">
        <f t="shared" si="1"/>
        <v>126</v>
      </c>
      <c r="H29" s="34">
        <v>0</v>
      </c>
      <c r="I29" s="34">
        <v>0</v>
      </c>
      <c r="J29" s="34">
        <v>0</v>
      </c>
      <c r="K29" s="34">
        <v>126</v>
      </c>
      <c r="L29" s="33">
        <f t="shared" si="2"/>
        <v>806</v>
      </c>
      <c r="M29" s="34">
        <v>0</v>
      </c>
      <c r="N29" s="34">
        <v>0</v>
      </c>
      <c r="O29" s="34">
        <v>0</v>
      </c>
      <c r="P29" s="34">
        <v>806</v>
      </c>
      <c r="Q29" s="33">
        <f t="shared" si="3"/>
        <v>0</v>
      </c>
      <c r="R29" s="34"/>
      <c r="S29" s="34"/>
      <c r="T29" s="33">
        <f t="shared" si="4"/>
        <v>0</v>
      </c>
      <c r="U29" s="34"/>
      <c r="V29" s="34"/>
      <c r="W29" s="33">
        <f t="shared" si="5"/>
        <v>0</v>
      </c>
      <c r="X29" s="34"/>
      <c r="Y29" s="34"/>
      <c r="Z29" s="33">
        <f t="shared" si="6"/>
        <v>0</v>
      </c>
      <c r="AA29" s="34"/>
      <c r="AB29" s="34"/>
      <c r="AC29" s="33">
        <f t="shared" si="7"/>
        <v>0</v>
      </c>
      <c r="AD29" s="34"/>
      <c r="AE29" s="34"/>
      <c r="AF29" s="34"/>
      <c r="AG29" s="33">
        <f t="shared" si="8"/>
        <v>0</v>
      </c>
      <c r="AH29" s="34"/>
      <c r="AI29" s="34"/>
      <c r="AJ29" s="33">
        <f t="shared" si="9"/>
        <v>0</v>
      </c>
      <c r="AK29" s="34"/>
      <c r="AL29" s="34"/>
      <c r="AM29" s="33">
        <f t="shared" si="10"/>
        <v>0</v>
      </c>
      <c r="AN29" s="34"/>
      <c r="AO29" s="34"/>
      <c r="AP29" s="33">
        <f t="shared" si="11"/>
        <v>0</v>
      </c>
      <c r="AQ29" s="34"/>
      <c r="AR29" s="34"/>
      <c r="AS29" s="33">
        <f t="shared" si="12"/>
        <v>0</v>
      </c>
      <c r="AT29" s="34"/>
      <c r="AU29" s="34"/>
      <c r="AV29" s="33">
        <f t="shared" si="13"/>
        <v>0</v>
      </c>
      <c r="AW29" s="33">
        <f t="shared" si="14"/>
        <v>0</v>
      </c>
      <c r="AX29" s="33">
        <f t="shared" si="14"/>
        <v>0</v>
      </c>
      <c r="AY29" s="35"/>
      <c r="AZ29" s="35"/>
      <c r="BA29" s="35"/>
      <c r="BB29" s="35"/>
      <c r="BC29" s="35"/>
      <c r="BD29" s="35"/>
      <c r="BE29" s="34"/>
      <c r="BF29" s="34"/>
      <c r="BG29" s="33">
        <f t="shared" si="15"/>
        <v>0</v>
      </c>
      <c r="BH29" s="34"/>
      <c r="BI29" s="34"/>
      <c r="BJ29" s="33">
        <f t="shared" si="16"/>
        <v>0</v>
      </c>
      <c r="BK29" s="34"/>
      <c r="BL29" s="34"/>
      <c r="BM29" s="33">
        <f t="shared" si="17"/>
        <v>100</v>
      </c>
      <c r="BN29" s="34">
        <v>64</v>
      </c>
      <c r="BO29" s="34">
        <v>0</v>
      </c>
      <c r="BP29" s="34">
        <v>18</v>
      </c>
      <c r="BQ29" s="34">
        <v>18</v>
      </c>
      <c r="BR29" s="34"/>
      <c r="BS29" s="34"/>
      <c r="BT29" s="34"/>
      <c r="BU29" s="33">
        <f t="shared" si="18"/>
        <v>0</v>
      </c>
      <c r="BV29" s="34"/>
      <c r="BW29" s="34"/>
      <c r="BX29" s="33">
        <f t="shared" si="19"/>
        <v>0</v>
      </c>
      <c r="BY29" s="34"/>
      <c r="BZ29" s="34"/>
      <c r="CA29" s="33">
        <f t="shared" si="20"/>
        <v>0</v>
      </c>
      <c r="CB29" s="34"/>
      <c r="CC29" s="34"/>
      <c r="CD29" s="7">
        <f t="shared" si="21"/>
        <v>1032</v>
      </c>
      <c r="CE29" s="8">
        <f t="shared" si="22"/>
        <v>906</v>
      </c>
      <c r="CF29" s="9">
        <f t="shared" si="23"/>
        <v>126</v>
      </c>
    </row>
    <row r="30" spans="1:84" ht="47.25" x14ac:dyDescent="0.2">
      <c r="A30" s="6" t="s">
        <v>90</v>
      </c>
      <c r="B30" s="33">
        <f t="shared" si="0"/>
        <v>0</v>
      </c>
      <c r="C30" s="34"/>
      <c r="D30" s="34"/>
      <c r="E30" s="34"/>
      <c r="F30" s="34"/>
      <c r="G30" s="33">
        <f t="shared" si="1"/>
        <v>100</v>
      </c>
      <c r="H30" s="34">
        <v>0</v>
      </c>
      <c r="I30" s="34">
        <v>0</v>
      </c>
      <c r="J30" s="34">
        <v>0</v>
      </c>
      <c r="K30" s="34">
        <v>100</v>
      </c>
      <c r="L30" s="33">
        <f t="shared" si="2"/>
        <v>814</v>
      </c>
      <c r="M30" s="34">
        <v>0</v>
      </c>
      <c r="N30" s="34">
        <v>0</v>
      </c>
      <c r="O30" s="34">
        <v>0</v>
      </c>
      <c r="P30" s="34">
        <f>864-50</f>
        <v>814</v>
      </c>
      <c r="Q30" s="33">
        <f t="shared" si="3"/>
        <v>0</v>
      </c>
      <c r="R30" s="34"/>
      <c r="S30" s="34"/>
      <c r="T30" s="33">
        <f t="shared" si="4"/>
        <v>0</v>
      </c>
      <c r="U30" s="34"/>
      <c r="V30" s="34"/>
      <c r="W30" s="33">
        <f t="shared" si="5"/>
        <v>0</v>
      </c>
      <c r="X30" s="34"/>
      <c r="Y30" s="34"/>
      <c r="Z30" s="33">
        <f t="shared" si="6"/>
        <v>0</v>
      </c>
      <c r="AA30" s="34"/>
      <c r="AB30" s="34"/>
      <c r="AC30" s="33">
        <f t="shared" si="7"/>
        <v>0</v>
      </c>
      <c r="AD30" s="34"/>
      <c r="AE30" s="34"/>
      <c r="AF30" s="34"/>
      <c r="AG30" s="33">
        <f t="shared" si="8"/>
        <v>0</v>
      </c>
      <c r="AH30" s="34"/>
      <c r="AI30" s="34"/>
      <c r="AJ30" s="33">
        <f t="shared" si="9"/>
        <v>0</v>
      </c>
      <c r="AK30" s="34"/>
      <c r="AL30" s="34"/>
      <c r="AM30" s="33">
        <f t="shared" si="10"/>
        <v>0</v>
      </c>
      <c r="AN30" s="34"/>
      <c r="AO30" s="34"/>
      <c r="AP30" s="33">
        <f t="shared" si="11"/>
        <v>0</v>
      </c>
      <c r="AQ30" s="34"/>
      <c r="AR30" s="34"/>
      <c r="AS30" s="33">
        <f t="shared" si="12"/>
        <v>0</v>
      </c>
      <c r="AT30" s="34"/>
      <c r="AU30" s="34"/>
      <c r="AV30" s="33">
        <f t="shared" si="13"/>
        <v>0</v>
      </c>
      <c r="AW30" s="33">
        <f t="shared" si="14"/>
        <v>0</v>
      </c>
      <c r="AX30" s="33">
        <f t="shared" si="14"/>
        <v>0</v>
      </c>
      <c r="AY30" s="35"/>
      <c r="AZ30" s="35"/>
      <c r="BA30" s="35"/>
      <c r="BB30" s="35"/>
      <c r="BC30" s="35"/>
      <c r="BD30" s="35"/>
      <c r="BE30" s="34"/>
      <c r="BF30" s="34"/>
      <c r="BG30" s="33">
        <f t="shared" si="15"/>
        <v>0</v>
      </c>
      <c r="BH30" s="34"/>
      <c r="BI30" s="34"/>
      <c r="BJ30" s="33">
        <f t="shared" si="16"/>
        <v>0</v>
      </c>
      <c r="BK30" s="34"/>
      <c r="BL30" s="34"/>
      <c r="BM30" s="33">
        <f t="shared" si="17"/>
        <v>127</v>
      </c>
      <c r="BN30" s="34">
        <v>127</v>
      </c>
      <c r="BO30" s="34"/>
      <c r="BP30" s="34"/>
      <c r="BQ30" s="34"/>
      <c r="BR30" s="34"/>
      <c r="BS30" s="34"/>
      <c r="BT30" s="34"/>
      <c r="BU30" s="33">
        <f t="shared" si="18"/>
        <v>0</v>
      </c>
      <c r="BV30" s="34"/>
      <c r="BW30" s="34"/>
      <c r="BX30" s="33">
        <f t="shared" si="19"/>
        <v>0</v>
      </c>
      <c r="BY30" s="34"/>
      <c r="BZ30" s="34"/>
      <c r="CA30" s="33">
        <f t="shared" si="20"/>
        <v>0</v>
      </c>
      <c r="CB30" s="34"/>
      <c r="CC30" s="34"/>
      <c r="CD30" s="7">
        <f t="shared" si="21"/>
        <v>1041</v>
      </c>
      <c r="CE30" s="8">
        <f t="shared" si="22"/>
        <v>941</v>
      </c>
      <c r="CF30" s="9">
        <f t="shared" si="23"/>
        <v>100</v>
      </c>
    </row>
    <row r="31" spans="1:84" ht="47.25" x14ac:dyDescent="0.2">
      <c r="A31" s="6" t="s">
        <v>91</v>
      </c>
      <c r="B31" s="33">
        <f t="shared" si="0"/>
        <v>0</v>
      </c>
      <c r="C31" s="34"/>
      <c r="D31" s="34"/>
      <c r="E31" s="34"/>
      <c r="F31" s="34"/>
      <c r="G31" s="33">
        <f t="shared" si="1"/>
        <v>0</v>
      </c>
      <c r="H31" s="34"/>
      <c r="I31" s="34"/>
      <c r="J31" s="34"/>
      <c r="K31" s="34"/>
      <c r="L31" s="33">
        <f t="shared" si="2"/>
        <v>894</v>
      </c>
      <c r="M31" s="34">
        <v>0</v>
      </c>
      <c r="N31" s="34">
        <v>0</v>
      </c>
      <c r="O31" s="34">
        <v>0</v>
      </c>
      <c r="P31" s="34">
        <f>905-11</f>
        <v>894</v>
      </c>
      <c r="Q31" s="33">
        <f t="shared" si="3"/>
        <v>0</v>
      </c>
      <c r="R31" s="34"/>
      <c r="S31" s="34"/>
      <c r="T31" s="33">
        <f t="shared" si="4"/>
        <v>0</v>
      </c>
      <c r="U31" s="34"/>
      <c r="V31" s="34"/>
      <c r="W31" s="33">
        <f t="shared" si="5"/>
        <v>0</v>
      </c>
      <c r="X31" s="34"/>
      <c r="Y31" s="34"/>
      <c r="Z31" s="33">
        <f t="shared" si="6"/>
        <v>0</v>
      </c>
      <c r="AA31" s="34"/>
      <c r="AB31" s="34"/>
      <c r="AC31" s="33">
        <f t="shared" si="7"/>
        <v>0</v>
      </c>
      <c r="AD31" s="34"/>
      <c r="AE31" s="34"/>
      <c r="AF31" s="34"/>
      <c r="AG31" s="33">
        <f t="shared" si="8"/>
        <v>0</v>
      </c>
      <c r="AH31" s="34"/>
      <c r="AI31" s="34"/>
      <c r="AJ31" s="33">
        <f t="shared" si="9"/>
        <v>0</v>
      </c>
      <c r="AK31" s="34"/>
      <c r="AL31" s="34"/>
      <c r="AM31" s="33">
        <f t="shared" si="10"/>
        <v>0</v>
      </c>
      <c r="AN31" s="34"/>
      <c r="AO31" s="34"/>
      <c r="AP31" s="33">
        <f t="shared" si="11"/>
        <v>0</v>
      </c>
      <c r="AQ31" s="34"/>
      <c r="AR31" s="34"/>
      <c r="AS31" s="33">
        <f t="shared" si="12"/>
        <v>0</v>
      </c>
      <c r="AT31" s="34"/>
      <c r="AU31" s="34"/>
      <c r="AV31" s="33">
        <f t="shared" si="13"/>
        <v>0</v>
      </c>
      <c r="AW31" s="33">
        <f t="shared" si="14"/>
        <v>0</v>
      </c>
      <c r="AX31" s="33">
        <f t="shared" si="14"/>
        <v>0</v>
      </c>
      <c r="AY31" s="35"/>
      <c r="AZ31" s="35"/>
      <c r="BA31" s="35"/>
      <c r="BB31" s="35"/>
      <c r="BC31" s="35"/>
      <c r="BD31" s="35"/>
      <c r="BE31" s="34"/>
      <c r="BF31" s="34"/>
      <c r="BG31" s="33">
        <f t="shared" si="15"/>
        <v>0</v>
      </c>
      <c r="BH31" s="34"/>
      <c r="BI31" s="34"/>
      <c r="BJ31" s="33">
        <f t="shared" si="16"/>
        <v>0</v>
      </c>
      <c r="BK31" s="34"/>
      <c r="BL31" s="34"/>
      <c r="BM31" s="33">
        <f t="shared" si="17"/>
        <v>80</v>
      </c>
      <c r="BN31" s="34">
        <v>44</v>
      </c>
      <c r="BO31" s="34">
        <v>0</v>
      </c>
      <c r="BP31" s="34">
        <f>25+11</f>
        <v>36</v>
      </c>
      <c r="BQ31" s="34"/>
      <c r="BR31" s="34"/>
      <c r="BS31" s="34"/>
      <c r="BT31" s="34"/>
      <c r="BU31" s="33">
        <f t="shared" si="18"/>
        <v>0</v>
      </c>
      <c r="BV31" s="34"/>
      <c r="BW31" s="34"/>
      <c r="BX31" s="33">
        <f t="shared" si="19"/>
        <v>0</v>
      </c>
      <c r="BY31" s="34"/>
      <c r="BZ31" s="34"/>
      <c r="CA31" s="33">
        <f t="shared" si="20"/>
        <v>0</v>
      </c>
      <c r="CB31" s="34"/>
      <c r="CC31" s="34"/>
      <c r="CD31" s="7">
        <f t="shared" si="21"/>
        <v>974</v>
      </c>
      <c r="CE31" s="8">
        <f t="shared" si="22"/>
        <v>974</v>
      </c>
      <c r="CF31" s="9">
        <f t="shared" si="23"/>
        <v>0</v>
      </c>
    </row>
    <row r="32" spans="1:84" ht="47.25" x14ac:dyDescent="0.2">
      <c r="A32" s="6" t="s">
        <v>92</v>
      </c>
      <c r="B32" s="33">
        <f t="shared" si="0"/>
        <v>0</v>
      </c>
      <c r="C32" s="34"/>
      <c r="D32" s="34"/>
      <c r="E32" s="34"/>
      <c r="F32" s="34"/>
      <c r="G32" s="33">
        <f t="shared" si="1"/>
        <v>125</v>
      </c>
      <c r="H32" s="34">
        <v>0</v>
      </c>
      <c r="I32" s="34">
        <v>0</v>
      </c>
      <c r="J32" s="34">
        <v>0</v>
      </c>
      <c r="K32" s="34">
        <v>125</v>
      </c>
      <c r="L32" s="33">
        <f t="shared" si="2"/>
        <v>800</v>
      </c>
      <c r="M32" s="34">
        <v>0</v>
      </c>
      <c r="N32" s="34">
        <v>0</v>
      </c>
      <c r="O32" s="34">
        <v>0</v>
      </c>
      <c r="P32" s="34">
        <v>800</v>
      </c>
      <c r="Q32" s="33">
        <f t="shared" si="3"/>
        <v>0</v>
      </c>
      <c r="R32" s="34"/>
      <c r="S32" s="34"/>
      <c r="T32" s="33">
        <f t="shared" si="4"/>
        <v>0</v>
      </c>
      <c r="U32" s="34"/>
      <c r="V32" s="34"/>
      <c r="W32" s="33">
        <f t="shared" si="5"/>
        <v>0</v>
      </c>
      <c r="X32" s="34"/>
      <c r="Y32" s="34"/>
      <c r="Z32" s="33">
        <f t="shared" si="6"/>
        <v>0</v>
      </c>
      <c r="AA32" s="34"/>
      <c r="AB32" s="34"/>
      <c r="AC32" s="33">
        <f t="shared" si="7"/>
        <v>0</v>
      </c>
      <c r="AD32" s="34"/>
      <c r="AE32" s="34"/>
      <c r="AF32" s="34"/>
      <c r="AG32" s="33">
        <f t="shared" si="8"/>
        <v>0</v>
      </c>
      <c r="AH32" s="34"/>
      <c r="AI32" s="34"/>
      <c r="AJ32" s="33">
        <f t="shared" si="9"/>
        <v>0</v>
      </c>
      <c r="AK32" s="34"/>
      <c r="AL32" s="34"/>
      <c r="AM32" s="33">
        <f t="shared" si="10"/>
        <v>0</v>
      </c>
      <c r="AN32" s="34"/>
      <c r="AO32" s="34"/>
      <c r="AP32" s="33">
        <f t="shared" si="11"/>
        <v>0</v>
      </c>
      <c r="AQ32" s="34"/>
      <c r="AR32" s="34"/>
      <c r="AS32" s="33">
        <f t="shared" si="12"/>
        <v>0</v>
      </c>
      <c r="AT32" s="34"/>
      <c r="AU32" s="34"/>
      <c r="AV32" s="33">
        <f t="shared" si="13"/>
        <v>0</v>
      </c>
      <c r="AW32" s="33">
        <f t="shared" si="14"/>
        <v>0</v>
      </c>
      <c r="AX32" s="33">
        <f t="shared" si="14"/>
        <v>0</v>
      </c>
      <c r="AY32" s="35"/>
      <c r="AZ32" s="35"/>
      <c r="BA32" s="35"/>
      <c r="BB32" s="35"/>
      <c r="BC32" s="35"/>
      <c r="BD32" s="35"/>
      <c r="BE32" s="34"/>
      <c r="BF32" s="34"/>
      <c r="BG32" s="33">
        <f t="shared" si="15"/>
        <v>0</v>
      </c>
      <c r="BH32" s="34"/>
      <c r="BI32" s="34"/>
      <c r="BJ32" s="33">
        <f t="shared" si="16"/>
        <v>0</v>
      </c>
      <c r="BK32" s="34"/>
      <c r="BL32" s="34"/>
      <c r="BM32" s="33">
        <f t="shared" si="17"/>
        <v>113</v>
      </c>
      <c r="BN32" s="34">
        <v>46</v>
      </c>
      <c r="BO32" s="34">
        <v>0</v>
      </c>
      <c r="BP32" s="34">
        <v>33</v>
      </c>
      <c r="BQ32" s="34">
        <v>34</v>
      </c>
      <c r="BR32" s="34">
        <v>0</v>
      </c>
      <c r="BS32" s="34"/>
      <c r="BT32" s="34"/>
      <c r="BU32" s="33">
        <f t="shared" si="18"/>
        <v>0</v>
      </c>
      <c r="BV32" s="34"/>
      <c r="BW32" s="34"/>
      <c r="BX32" s="33">
        <f t="shared" si="19"/>
        <v>0</v>
      </c>
      <c r="BY32" s="34"/>
      <c r="BZ32" s="34"/>
      <c r="CA32" s="33">
        <f t="shared" si="20"/>
        <v>0</v>
      </c>
      <c r="CB32" s="34"/>
      <c r="CC32" s="34"/>
      <c r="CD32" s="7">
        <f t="shared" si="21"/>
        <v>1038</v>
      </c>
      <c r="CE32" s="8">
        <f t="shared" si="22"/>
        <v>913</v>
      </c>
      <c r="CF32" s="9">
        <f t="shared" si="23"/>
        <v>125</v>
      </c>
    </row>
    <row r="33" spans="1:84" ht="31.5" x14ac:dyDescent="0.2">
      <c r="A33" s="6" t="s">
        <v>93</v>
      </c>
      <c r="B33" s="33">
        <f t="shared" si="0"/>
        <v>0</v>
      </c>
      <c r="C33" s="34"/>
      <c r="D33" s="34"/>
      <c r="E33" s="34"/>
      <c r="F33" s="34"/>
      <c r="G33" s="33">
        <f t="shared" si="1"/>
        <v>140</v>
      </c>
      <c r="H33" s="34">
        <v>0</v>
      </c>
      <c r="I33" s="34">
        <v>0</v>
      </c>
      <c r="J33" s="34">
        <v>0</v>
      </c>
      <c r="K33" s="34">
        <v>140</v>
      </c>
      <c r="L33" s="33">
        <f t="shared" si="2"/>
        <v>208</v>
      </c>
      <c r="M33" s="34">
        <v>0</v>
      </c>
      <c r="N33" s="34">
        <v>0</v>
      </c>
      <c r="O33" s="34">
        <v>0</v>
      </c>
      <c r="P33" s="34">
        <f>188+20</f>
        <v>208</v>
      </c>
      <c r="Q33" s="33">
        <f t="shared" si="3"/>
        <v>0</v>
      </c>
      <c r="R33" s="34"/>
      <c r="S33" s="34"/>
      <c r="T33" s="33">
        <f t="shared" si="4"/>
        <v>0</v>
      </c>
      <c r="U33" s="34"/>
      <c r="V33" s="34"/>
      <c r="W33" s="33">
        <f t="shared" si="5"/>
        <v>0</v>
      </c>
      <c r="X33" s="34"/>
      <c r="Y33" s="34"/>
      <c r="Z33" s="33">
        <f t="shared" si="6"/>
        <v>0</v>
      </c>
      <c r="AA33" s="34"/>
      <c r="AB33" s="34"/>
      <c r="AC33" s="33">
        <f t="shared" si="7"/>
        <v>0</v>
      </c>
      <c r="AD33" s="34"/>
      <c r="AE33" s="34"/>
      <c r="AF33" s="34"/>
      <c r="AG33" s="33">
        <f t="shared" si="8"/>
        <v>0</v>
      </c>
      <c r="AH33" s="34"/>
      <c r="AI33" s="34"/>
      <c r="AJ33" s="33">
        <f t="shared" si="9"/>
        <v>0</v>
      </c>
      <c r="AK33" s="34"/>
      <c r="AL33" s="34"/>
      <c r="AM33" s="33">
        <f t="shared" si="10"/>
        <v>0</v>
      </c>
      <c r="AN33" s="34"/>
      <c r="AO33" s="34"/>
      <c r="AP33" s="33">
        <f t="shared" si="11"/>
        <v>0</v>
      </c>
      <c r="AQ33" s="34"/>
      <c r="AR33" s="34"/>
      <c r="AS33" s="33">
        <f t="shared" si="12"/>
        <v>0</v>
      </c>
      <c r="AT33" s="34"/>
      <c r="AU33" s="34"/>
      <c r="AV33" s="33">
        <f t="shared" si="13"/>
        <v>0</v>
      </c>
      <c r="AW33" s="33">
        <f t="shared" si="14"/>
        <v>0</v>
      </c>
      <c r="AX33" s="33">
        <f t="shared" si="14"/>
        <v>0</v>
      </c>
      <c r="AY33" s="35"/>
      <c r="AZ33" s="35"/>
      <c r="BA33" s="35"/>
      <c r="BB33" s="35"/>
      <c r="BC33" s="35"/>
      <c r="BD33" s="35"/>
      <c r="BE33" s="34"/>
      <c r="BF33" s="34"/>
      <c r="BG33" s="33">
        <f t="shared" si="15"/>
        <v>0</v>
      </c>
      <c r="BH33" s="34"/>
      <c r="BI33" s="34"/>
      <c r="BJ33" s="33">
        <f t="shared" si="16"/>
        <v>0</v>
      </c>
      <c r="BK33" s="34"/>
      <c r="BL33" s="34"/>
      <c r="BM33" s="33">
        <f t="shared" si="17"/>
        <v>37</v>
      </c>
      <c r="BN33" s="34">
        <v>22</v>
      </c>
      <c r="BO33" s="34">
        <v>0</v>
      </c>
      <c r="BP33" s="34">
        <f>35-20</f>
        <v>15</v>
      </c>
      <c r="BQ33" s="34"/>
      <c r="BR33" s="34"/>
      <c r="BS33" s="34"/>
      <c r="BT33" s="34"/>
      <c r="BU33" s="33">
        <f t="shared" si="18"/>
        <v>0</v>
      </c>
      <c r="BV33" s="34"/>
      <c r="BW33" s="34"/>
      <c r="BX33" s="33">
        <f t="shared" si="19"/>
        <v>0</v>
      </c>
      <c r="BY33" s="34"/>
      <c r="BZ33" s="34"/>
      <c r="CA33" s="33">
        <f t="shared" si="20"/>
        <v>0</v>
      </c>
      <c r="CB33" s="34"/>
      <c r="CC33" s="34"/>
      <c r="CD33" s="7">
        <f t="shared" si="21"/>
        <v>385</v>
      </c>
      <c r="CE33" s="8">
        <f t="shared" si="22"/>
        <v>245</v>
      </c>
      <c r="CF33" s="9">
        <f t="shared" si="23"/>
        <v>140</v>
      </c>
    </row>
    <row r="34" spans="1:84" ht="47.25" x14ac:dyDescent="0.2">
      <c r="A34" s="6" t="s">
        <v>94</v>
      </c>
      <c r="B34" s="33">
        <f t="shared" si="0"/>
        <v>0</v>
      </c>
      <c r="C34" s="34"/>
      <c r="D34" s="34"/>
      <c r="E34" s="34"/>
      <c r="F34" s="34"/>
      <c r="G34" s="33">
        <f t="shared" si="1"/>
        <v>140</v>
      </c>
      <c r="H34" s="34">
        <v>0</v>
      </c>
      <c r="I34" s="34">
        <v>0</v>
      </c>
      <c r="J34" s="34">
        <v>0</v>
      </c>
      <c r="K34" s="34">
        <v>140</v>
      </c>
      <c r="L34" s="33">
        <f t="shared" si="2"/>
        <v>480</v>
      </c>
      <c r="M34" s="34">
        <v>0</v>
      </c>
      <c r="N34" s="34">
        <v>0</v>
      </c>
      <c r="O34" s="34">
        <v>0</v>
      </c>
      <c r="P34" s="34">
        <v>480</v>
      </c>
      <c r="Q34" s="33">
        <f t="shared" si="3"/>
        <v>0</v>
      </c>
      <c r="R34" s="34"/>
      <c r="S34" s="34"/>
      <c r="T34" s="33">
        <f t="shared" si="4"/>
        <v>0</v>
      </c>
      <c r="U34" s="34"/>
      <c r="V34" s="34"/>
      <c r="W34" s="33">
        <f t="shared" si="5"/>
        <v>0</v>
      </c>
      <c r="X34" s="34"/>
      <c r="Y34" s="34"/>
      <c r="Z34" s="33">
        <f t="shared" si="6"/>
        <v>0</v>
      </c>
      <c r="AA34" s="34"/>
      <c r="AB34" s="34"/>
      <c r="AC34" s="33">
        <f t="shared" si="7"/>
        <v>0</v>
      </c>
      <c r="AD34" s="34"/>
      <c r="AE34" s="34"/>
      <c r="AF34" s="34"/>
      <c r="AG34" s="33">
        <f t="shared" si="8"/>
        <v>0</v>
      </c>
      <c r="AH34" s="34"/>
      <c r="AI34" s="34"/>
      <c r="AJ34" s="33">
        <f t="shared" si="9"/>
        <v>0</v>
      </c>
      <c r="AK34" s="34"/>
      <c r="AL34" s="34"/>
      <c r="AM34" s="33">
        <f t="shared" si="10"/>
        <v>0</v>
      </c>
      <c r="AN34" s="34"/>
      <c r="AO34" s="34"/>
      <c r="AP34" s="33">
        <f t="shared" si="11"/>
        <v>0</v>
      </c>
      <c r="AQ34" s="34"/>
      <c r="AR34" s="34"/>
      <c r="AS34" s="33">
        <f t="shared" si="12"/>
        <v>0</v>
      </c>
      <c r="AT34" s="34"/>
      <c r="AU34" s="34"/>
      <c r="AV34" s="33">
        <f t="shared" si="13"/>
        <v>0</v>
      </c>
      <c r="AW34" s="33">
        <f t="shared" si="14"/>
        <v>0</v>
      </c>
      <c r="AX34" s="33">
        <f t="shared" si="14"/>
        <v>0</v>
      </c>
      <c r="AY34" s="35"/>
      <c r="AZ34" s="35"/>
      <c r="BA34" s="35"/>
      <c r="BB34" s="35"/>
      <c r="BC34" s="35"/>
      <c r="BD34" s="35"/>
      <c r="BE34" s="34"/>
      <c r="BF34" s="34"/>
      <c r="BG34" s="33">
        <f t="shared" si="15"/>
        <v>0</v>
      </c>
      <c r="BH34" s="34"/>
      <c r="BI34" s="34"/>
      <c r="BJ34" s="33">
        <f t="shared" si="16"/>
        <v>0</v>
      </c>
      <c r="BK34" s="34"/>
      <c r="BL34" s="34"/>
      <c r="BM34" s="33">
        <f t="shared" si="17"/>
        <v>127</v>
      </c>
      <c r="BN34" s="34">
        <v>0</v>
      </c>
      <c r="BO34" s="34">
        <v>0</v>
      </c>
      <c r="BP34" s="34">
        <v>94</v>
      </c>
      <c r="BQ34" s="34">
        <v>33</v>
      </c>
      <c r="BR34" s="34"/>
      <c r="BS34" s="34"/>
      <c r="BT34" s="34"/>
      <c r="BU34" s="33">
        <f t="shared" si="18"/>
        <v>0</v>
      </c>
      <c r="BV34" s="34"/>
      <c r="BW34" s="34"/>
      <c r="BX34" s="33">
        <f t="shared" si="19"/>
        <v>0</v>
      </c>
      <c r="BY34" s="34"/>
      <c r="BZ34" s="34"/>
      <c r="CA34" s="33">
        <f t="shared" si="20"/>
        <v>0</v>
      </c>
      <c r="CB34" s="34"/>
      <c r="CC34" s="34"/>
      <c r="CD34" s="7">
        <f t="shared" si="21"/>
        <v>747</v>
      </c>
      <c r="CE34" s="8">
        <f t="shared" si="22"/>
        <v>607</v>
      </c>
      <c r="CF34" s="9">
        <f t="shared" si="23"/>
        <v>140</v>
      </c>
    </row>
    <row r="35" spans="1:84" ht="38.25" customHeight="1" x14ac:dyDescent="0.2">
      <c r="A35" s="6" t="s">
        <v>95</v>
      </c>
      <c r="B35" s="33">
        <f t="shared" si="0"/>
        <v>0</v>
      </c>
      <c r="C35" s="34"/>
      <c r="D35" s="34"/>
      <c r="E35" s="34"/>
      <c r="F35" s="34"/>
      <c r="G35" s="33">
        <f t="shared" si="1"/>
        <v>129</v>
      </c>
      <c r="H35" s="34">
        <v>0</v>
      </c>
      <c r="I35" s="34">
        <v>0</v>
      </c>
      <c r="J35" s="34">
        <v>0</v>
      </c>
      <c r="K35" s="34">
        <v>129</v>
      </c>
      <c r="L35" s="33">
        <f t="shared" si="2"/>
        <v>1000</v>
      </c>
      <c r="M35" s="34">
        <v>0</v>
      </c>
      <c r="N35" s="34">
        <v>0</v>
      </c>
      <c r="O35" s="34">
        <v>0</v>
      </c>
      <c r="P35" s="34">
        <v>1000</v>
      </c>
      <c r="Q35" s="33">
        <f t="shared" si="3"/>
        <v>0</v>
      </c>
      <c r="R35" s="34"/>
      <c r="S35" s="34"/>
      <c r="T35" s="33">
        <f t="shared" si="4"/>
        <v>0</v>
      </c>
      <c r="U35" s="34"/>
      <c r="V35" s="34"/>
      <c r="W35" s="33">
        <f t="shared" si="5"/>
        <v>0</v>
      </c>
      <c r="X35" s="34"/>
      <c r="Y35" s="34"/>
      <c r="Z35" s="33">
        <f t="shared" si="6"/>
        <v>0</v>
      </c>
      <c r="AA35" s="34"/>
      <c r="AB35" s="34"/>
      <c r="AC35" s="33">
        <f t="shared" si="7"/>
        <v>0</v>
      </c>
      <c r="AD35" s="34"/>
      <c r="AE35" s="34"/>
      <c r="AF35" s="34"/>
      <c r="AG35" s="33">
        <f t="shared" si="8"/>
        <v>0</v>
      </c>
      <c r="AH35" s="34"/>
      <c r="AI35" s="34"/>
      <c r="AJ35" s="33">
        <f t="shared" si="9"/>
        <v>0</v>
      </c>
      <c r="AK35" s="34"/>
      <c r="AL35" s="34"/>
      <c r="AM35" s="33">
        <f t="shared" si="10"/>
        <v>0</v>
      </c>
      <c r="AN35" s="34"/>
      <c r="AO35" s="34"/>
      <c r="AP35" s="33">
        <f t="shared" si="11"/>
        <v>0</v>
      </c>
      <c r="AQ35" s="34"/>
      <c r="AR35" s="34"/>
      <c r="AS35" s="33">
        <f t="shared" si="12"/>
        <v>0</v>
      </c>
      <c r="AT35" s="34"/>
      <c r="AU35" s="34"/>
      <c r="AV35" s="33">
        <f t="shared" si="13"/>
        <v>0</v>
      </c>
      <c r="AW35" s="33">
        <f t="shared" si="14"/>
        <v>0</v>
      </c>
      <c r="AX35" s="33">
        <f t="shared" si="14"/>
        <v>0</v>
      </c>
      <c r="AY35" s="35"/>
      <c r="AZ35" s="35"/>
      <c r="BA35" s="35"/>
      <c r="BB35" s="35"/>
      <c r="BC35" s="35"/>
      <c r="BD35" s="35"/>
      <c r="BE35" s="34"/>
      <c r="BF35" s="34"/>
      <c r="BG35" s="33">
        <f t="shared" si="15"/>
        <v>0</v>
      </c>
      <c r="BH35" s="34"/>
      <c r="BI35" s="34"/>
      <c r="BJ35" s="33">
        <f t="shared" si="16"/>
        <v>0</v>
      </c>
      <c r="BK35" s="34"/>
      <c r="BL35" s="34"/>
      <c r="BM35" s="33">
        <f t="shared" si="17"/>
        <v>374</v>
      </c>
      <c r="BN35" s="34">
        <v>270</v>
      </c>
      <c r="BO35" s="34">
        <v>0</v>
      </c>
      <c r="BP35" s="34">
        <v>104</v>
      </c>
      <c r="BQ35" s="34">
        <v>0</v>
      </c>
      <c r="BR35" s="34"/>
      <c r="BS35" s="34"/>
      <c r="BT35" s="34"/>
      <c r="BU35" s="33">
        <f t="shared" si="18"/>
        <v>0</v>
      </c>
      <c r="BV35" s="34"/>
      <c r="BW35" s="34"/>
      <c r="BX35" s="33">
        <f t="shared" si="19"/>
        <v>0</v>
      </c>
      <c r="BY35" s="34"/>
      <c r="BZ35" s="34"/>
      <c r="CA35" s="33">
        <f t="shared" si="20"/>
        <v>0</v>
      </c>
      <c r="CB35" s="34"/>
      <c r="CC35" s="34"/>
      <c r="CD35" s="7">
        <f t="shared" si="21"/>
        <v>1503</v>
      </c>
      <c r="CE35" s="8">
        <f t="shared" si="22"/>
        <v>1374</v>
      </c>
      <c r="CF35" s="9">
        <f t="shared" si="23"/>
        <v>129</v>
      </c>
    </row>
    <row r="36" spans="1:84" ht="39.75" customHeight="1" x14ac:dyDescent="0.2">
      <c r="A36" s="6" t="s">
        <v>96</v>
      </c>
      <c r="B36" s="33">
        <f t="shared" si="0"/>
        <v>0</v>
      </c>
      <c r="C36" s="34"/>
      <c r="D36" s="34"/>
      <c r="E36" s="34"/>
      <c r="F36" s="34"/>
      <c r="G36" s="33">
        <f t="shared" si="1"/>
        <v>62</v>
      </c>
      <c r="H36" s="34">
        <v>0</v>
      </c>
      <c r="I36" s="34">
        <v>0</v>
      </c>
      <c r="J36" s="34">
        <v>0</v>
      </c>
      <c r="K36" s="34">
        <v>62</v>
      </c>
      <c r="L36" s="33">
        <f t="shared" si="2"/>
        <v>573</v>
      </c>
      <c r="M36" s="34">
        <v>0</v>
      </c>
      <c r="N36" s="34">
        <v>0</v>
      </c>
      <c r="O36" s="34">
        <v>0</v>
      </c>
      <c r="P36" s="34">
        <v>573</v>
      </c>
      <c r="Q36" s="33">
        <f t="shared" si="3"/>
        <v>0</v>
      </c>
      <c r="R36" s="34"/>
      <c r="S36" s="34"/>
      <c r="T36" s="33">
        <f t="shared" si="4"/>
        <v>0</v>
      </c>
      <c r="U36" s="34"/>
      <c r="V36" s="34"/>
      <c r="W36" s="33">
        <f t="shared" si="5"/>
        <v>0</v>
      </c>
      <c r="X36" s="34"/>
      <c r="Y36" s="34"/>
      <c r="Z36" s="33">
        <f t="shared" si="6"/>
        <v>0</v>
      </c>
      <c r="AA36" s="34"/>
      <c r="AB36" s="34"/>
      <c r="AC36" s="33">
        <f t="shared" si="7"/>
        <v>0</v>
      </c>
      <c r="AD36" s="34"/>
      <c r="AE36" s="34"/>
      <c r="AF36" s="34"/>
      <c r="AG36" s="33">
        <f t="shared" si="8"/>
        <v>0</v>
      </c>
      <c r="AH36" s="34"/>
      <c r="AI36" s="34"/>
      <c r="AJ36" s="33">
        <f t="shared" si="9"/>
        <v>0</v>
      </c>
      <c r="AK36" s="34"/>
      <c r="AL36" s="34"/>
      <c r="AM36" s="33">
        <f t="shared" si="10"/>
        <v>0</v>
      </c>
      <c r="AN36" s="34"/>
      <c r="AO36" s="34"/>
      <c r="AP36" s="33">
        <f t="shared" si="11"/>
        <v>0</v>
      </c>
      <c r="AQ36" s="34"/>
      <c r="AR36" s="34"/>
      <c r="AS36" s="33">
        <f t="shared" si="12"/>
        <v>0</v>
      </c>
      <c r="AT36" s="34"/>
      <c r="AU36" s="34"/>
      <c r="AV36" s="33">
        <f t="shared" si="13"/>
        <v>0</v>
      </c>
      <c r="AW36" s="33">
        <f t="shared" si="14"/>
        <v>0</v>
      </c>
      <c r="AX36" s="33">
        <f t="shared" si="14"/>
        <v>0</v>
      </c>
      <c r="AY36" s="35"/>
      <c r="AZ36" s="35"/>
      <c r="BA36" s="35"/>
      <c r="BB36" s="35"/>
      <c r="BC36" s="35"/>
      <c r="BD36" s="35"/>
      <c r="BE36" s="34"/>
      <c r="BF36" s="34"/>
      <c r="BG36" s="33">
        <f t="shared" si="15"/>
        <v>0</v>
      </c>
      <c r="BH36" s="34"/>
      <c r="BI36" s="34"/>
      <c r="BJ36" s="33">
        <f t="shared" si="16"/>
        <v>0</v>
      </c>
      <c r="BK36" s="34"/>
      <c r="BL36" s="34"/>
      <c r="BM36" s="33">
        <f t="shared" si="17"/>
        <v>38</v>
      </c>
      <c r="BN36" s="34">
        <v>38</v>
      </c>
      <c r="BO36" s="34"/>
      <c r="BP36" s="34"/>
      <c r="BQ36" s="34"/>
      <c r="BR36" s="34"/>
      <c r="BS36" s="34"/>
      <c r="BT36" s="34"/>
      <c r="BU36" s="33">
        <f t="shared" si="18"/>
        <v>0</v>
      </c>
      <c r="BV36" s="34"/>
      <c r="BW36" s="34"/>
      <c r="BX36" s="33">
        <f t="shared" si="19"/>
        <v>0</v>
      </c>
      <c r="BY36" s="34"/>
      <c r="BZ36" s="34"/>
      <c r="CA36" s="33">
        <f t="shared" si="20"/>
        <v>0</v>
      </c>
      <c r="CB36" s="34"/>
      <c r="CC36" s="34"/>
      <c r="CD36" s="7">
        <f t="shared" si="21"/>
        <v>673</v>
      </c>
      <c r="CE36" s="8">
        <f t="shared" si="22"/>
        <v>611</v>
      </c>
      <c r="CF36" s="9">
        <f t="shared" si="23"/>
        <v>62</v>
      </c>
    </row>
    <row r="37" spans="1:84" ht="47.25" x14ac:dyDescent="0.2">
      <c r="A37" s="6" t="s">
        <v>97</v>
      </c>
      <c r="B37" s="33">
        <f t="shared" si="0"/>
        <v>0</v>
      </c>
      <c r="C37" s="34"/>
      <c r="D37" s="34"/>
      <c r="E37" s="34"/>
      <c r="F37" s="34"/>
      <c r="G37" s="33">
        <f t="shared" si="1"/>
        <v>140</v>
      </c>
      <c r="H37" s="34">
        <v>0</v>
      </c>
      <c r="I37" s="34">
        <v>0</v>
      </c>
      <c r="J37" s="34">
        <v>0</v>
      </c>
      <c r="K37" s="34">
        <v>140</v>
      </c>
      <c r="L37" s="33">
        <f t="shared" si="2"/>
        <v>1613</v>
      </c>
      <c r="M37" s="34">
        <v>0</v>
      </c>
      <c r="N37" s="34">
        <v>0</v>
      </c>
      <c r="O37" s="34">
        <v>0</v>
      </c>
      <c r="P37" s="34">
        <v>1613</v>
      </c>
      <c r="Q37" s="33">
        <f t="shared" si="3"/>
        <v>0</v>
      </c>
      <c r="R37" s="34"/>
      <c r="S37" s="34"/>
      <c r="T37" s="33">
        <f t="shared" si="4"/>
        <v>0</v>
      </c>
      <c r="U37" s="34"/>
      <c r="V37" s="34"/>
      <c r="W37" s="33">
        <f t="shared" si="5"/>
        <v>0</v>
      </c>
      <c r="X37" s="34"/>
      <c r="Y37" s="34"/>
      <c r="Z37" s="33">
        <f t="shared" si="6"/>
        <v>0</v>
      </c>
      <c r="AA37" s="34"/>
      <c r="AB37" s="34"/>
      <c r="AC37" s="33">
        <f t="shared" si="7"/>
        <v>0</v>
      </c>
      <c r="AD37" s="34"/>
      <c r="AE37" s="34"/>
      <c r="AF37" s="34"/>
      <c r="AG37" s="33">
        <f t="shared" si="8"/>
        <v>0</v>
      </c>
      <c r="AH37" s="34"/>
      <c r="AI37" s="34"/>
      <c r="AJ37" s="33">
        <f t="shared" si="9"/>
        <v>0</v>
      </c>
      <c r="AK37" s="34"/>
      <c r="AL37" s="34"/>
      <c r="AM37" s="33">
        <f t="shared" si="10"/>
        <v>0</v>
      </c>
      <c r="AN37" s="34"/>
      <c r="AO37" s="34"/>
      <c r="AP37" s="33">
        <f t="shared" si="11"/>
        <v>159</v>
      </c>
      <c r="AQ37" s="34">
        <v>159</v>
      </c>
      <c r="AR37" s="34"/>
      <c r="AS37" s="33">
        <f t="shared" si="12"/>
        <v>0</v>
      </c>
      <c r="AT37" s="34"/>
      <c r="AU37" s="34"/>
      <c r="AV37" s="33">
        <f t="shared" si="13"/>
        <v>0</v>
      </c>
      <c r="AW37" s="33">
        <f t="shared" si="14"/>
        <v>0</v>
      </c>
      <c r="AX37" s="33">
        <f t="shared" si="14"/>
        <v>0</v>
      </c>
      <c r="AY37" s="35"/>
      <c r="AZ37" s="35"/>
      <c r="BA37" s="35"/>
      <c r="BB37" s="35"/>
      <c r="BC37" s="35"/>
      <c r="BD37" s="35"/>
      <c r="BE37" s="34"/>
      <c r="BF37" s="34"/>
      <c r="BG37" s="33">
        <f t="shared" si="15"/>
        <v>0</v>
      </c>
      <c r="BH37" s="34"/>
      <c r="BI37" s="34"/>
      <c r="BJ37" s="33">
        <f t="shared" si="16"/>
        <v>0</v>
      </c>
      <c r="BK37" s="34"/>
      <c r="BL37" s="34"/>
      <c r="BM37" s="33">
        <f t="shared" si="17"/>
        <v>364</v>
      </c>
      <c r="BN37" s="34">
        <v>278</v>
      </c>
      <c r="BO37" s="34">
        <v>0</v>
      </c>
      <c r="BP37" s="34">
        <v>86</v>
      </c>
      <c r="BQ37" s="34"/>
      <c r="BR37" s="34"/>
      <c r="BS37" s="34"/>
      <c r="BT37" s="34"/>
      <c r="BU37" s="33">
        <f t="shared" si="18"/>
        <v>0</v>
      </c>
      <c r="BV37" s="34"/>
      <c r="BW37" s="34"/>
      <c r="BX37" s="33">
        <f t="shared" si="19"/>
        <v>0</v>
      </c>
      <c r="BY37" s="34"/>
      <c r="BZ37" s="34"/>
      <c r="CA37" s="33">
        <f t="shared" si="20"/>
        <v>0</v>
      </c>
      <c r="CB37" s="34"/>
      <c r="CC37" s="34"/>
      <c r="CD37" s="7">
        <f t="shared" si="21"/>
        <v>2276</v>
      </c>
      <c r="CE37" s="8">
        <f t="shared" si="22"/>
        <v>2136</v>
      </c>
      <c r="CF37" s="9">
        <f t="shared" si="23"/>
        <v>140</v>
      </c>
    </row>
    <row r="38" spans="1:84" ht="31.5" x14ac:dyDescent="0.2">
      <c r="A38" s="6" t="s">
        <v>98</v>
      </c>
      <c r="B38" s="33">
        <f t="shared" si="0"/>
        <v>0</v>
      </c>
      <c r="C38" s="34"/>
      <c r="D38" s="34"/>
      <c r="E38" s="34"/>
      <c r="F38" s="34"/>
      <c r="G38" s="33">
        <f t="shared" si="1"/>
        <v>200</v>
      </c>
      <c r="H38" s="34">
        <v>0</v>
      </c>
      <c r="I38" s="34">
        <v>0</v>
      </c>
      <c r="J38" s="34">
        <v>0</v>
      </c>
      <c r="K38" s="34">
        <v>200</v>
      </c>
      <c r="L38" s="33">
        <f t="shared" si="2"/>
        <v>170</v>
      </c>
      <c r="M38" s="34">
        <v>0</v>
      </c>
      <c r="N38" s="34">
        <v>0</v>
      </c>
      <c r="O38" s="34">
        <v>0</v>
      </c>
      <c r="P38" s="34">
        <v>170</v>
      </c>
      <c r="Q38" s="33">
        <f t="shared" si="3"/>
        <v>0</v>
      </c>
      <c r="R38" s="34">
        <v>0</v>
      </c>
      <c r="S38" s="34">
        <v>0</v>
      </c>
      <c r="T38" s="33">
        <f t="shared" si="4"/>
        <v>0</v>
      </c>
      <c r="U38" s="34">
        <v>0</v>
      </c>
      <c r="V38" s="34">
        <v>0</v>
      </c>
      <c r="W38" s="33">
        <f t="shared" si="5"/>
        <v>0</v>
      </c>
      <c r="X38" s="34">
        <v>0</v>
      </c>
      <c r="Y38" s="34">
        <v>0</v>
      </c>
      <c r="Z38" s="33">
        <f t="shared" si="6"/>
        <v>101</v>
      </c>
      <c r="AA38" s="34">
        <v>101</v>
      </c>
      <c r="AB38" s="34"/>
      <c r="AC38" s="33">
        <f t="shared" si="7"/>
        <v>0</v>
      </c>
      <c r="AD38" s="34"/>
      <c r="AE38" s="34"/>
      <c r="AF38" s="34"/>
      <c r="AG38" s="33">
        <f t="shared" si="8"/>
        <v>0</v>
      </c>
      <c r="AH38" s="34"/>
      <c r="AI38" s="34"/>
      <c r="AJ38" s="33">
        <f t="shared" si="9"/>
        <v>0</v>
      </c>
      <c r="AK38" s="34"/>
      <c r="AL38" s="34"/>
      <c r="AM38" s="33">
        <f t="shared" si="10"/>
        <v>0</v>
      </c>
      <c r="AN38" s="34"/>
      <c r="AO38" s="34"/>
      <c r="AP38" s="33">
        <f t="shared" si="11"/>
        <v>43</v>
      </c>
      <c r="AQ38" s="34">
        <v>43</v>
      </c>
      <c r="AR38" s="34"/>
      <c r="AS38" s="33">
        <f t="shared" si="12"/>
        <v>0</v>
      </c>
      <c r="AT38" s="34"/>
      <c r="AU38" s="34"/>
      <c r="AV38" s="33">
        <f t="shared" si="13"/>
        <v>0</v>
      </c>
      <c r="AW38" s="33">
        <f t="shared" si="14"/>
        <v>0</v>
      </c>
      <c r="AX38" s="33">
        <f t="shared" si="14"/>
        <v>0</v>
      </c>
      <c r="AY38" s="35"/>
      <c r="AZ38" s="35"/>
      <c r="BA38" s="35"/>
      <c r="BB38" s="35"/>
      <c r="BC38" s="35"/>
      <c r="BD38" s="35"/>
      <c r="BE38" s="34"/>
      <c r="BF38" s="34"/>
      <c r="BG38" s="33">
        <f t="shared" si="15"/>
        <v>0</v>
      </c>
      <c r="BH38" s="34"/>
      <c r="BI38" s="34"/>
      <c r="BJ38" s="33">
        <f t="shared" si="16"/>
        <v>0</v>
      </c>
      <c r="BK38" s="34"/>
      <c r="BL38" s="34"/>
      <c r="BM38" s="33">
        <f t="shared" si="17"/>
        <v>79</v>
      </c>
      <c r="BN38" s="34">
        <v>44</v>
      </c>
      <c r="BO38" s="34">
        <v>0</v>
      </c>
      <c r="BP38" s="34">
        <v>35</v>
      </c>
      <c r="BQ38" s="34">
        <v>0</v>
      </c>
      <c r="BR38" s="34"/>
      <c r="BS38" s="34"/>
      <c r="BT38" s="34"/>
      <c r="BU38" s="33">
        <f t="shared" si="18"/>
        <v>0</v>
      </c>
      <c r="BV38" s="34"/>
      <c r="BW38" s="34"/>
      <c r="BX38" s="33">
        <f t="shared" si="19"/>
        <v>0</v>
      </c>
      <c r="BY38" s="34"/>
      <c r="BZ38" s="34"/>
      <c r="CA38" s="33">
        <f t="shared" si="20"/>
        <v>0</v>
      </c>
      <c r="CB38" s="34"/>
      <c r="CC38" s="34"/>
      <c r="CD38" s="7">
        <f t="shared" si="21"/>
        <v>593</v>
      </c>
      <c r="CE38" s="8">
        <f t="shared" si="22"/>
        <v>393</v>
      </c>
      <c r="CF38" s="9">
        <f t="shared" si="23"/>
        <v>200</v>
      </c>
    </row>
    <row r="39" spans="1:84" ht="47.25" x14ac:dyDescent="0.2">
      <c r="A39" s="6" t="s">
        <v>99</v>
      </c>
      <c r="B39" s="33">
        <f t="shared" si="0"/>
        <v>0</v>
      </c>
      <c r="C39" s="34"/>
      <c r="D39" s="34"/>
      <c r="E39" s="34"/>
      <c r="F39" s="34"/>
      <c r="G39" s="33">
        <f t="shared" si="1"/>
        <v>29</v>
      </c>
      <c r="H39" s="34">
        <v>0</v>
      </c>
      <c r="I39" s="34">
        <v>0</v>
      </c>
      <c r="J39" s="34">
        <v>0</v>
      </c>
      <c r="K39" s="34">
        <v>29</v>
      </c>
      <c r="L39" s="33">
        <f t="shared" si="2"/>
        <v>173</v>
      </c>
      <c r="M39" s="34">
        <v>0</v>
      </c>
      <c r="N39" s="34">
        <v>0</v>
      </c>
      <c r="O39" s="34">
        <v>0</v>
      </c>
      <c r="P39" s="34">
        <v>173</v>
      </c>
      <c r="Q39" s="33">
        <f t="shared" si="3"/>
        <v>0</v>
      </c>
      <c r="R39" s="34"/>
      <c r="S39" s="34"/>
      <c r="T39" s="33">
        <f t="shared" si="4"/>
        <v>0</v>
      </c>
      <c r="U39" s="34"/>
      <c r="V39" s="34"/>
      <c r="W39" s="33">
        <f t="shared" si="5"/>
        <v>0</v>
      </c>
      <c r="X39" s="34"/>
      <c r="Y39" s="34"/>
      <c r="Z39" s="33">
        <f t="shared" si="6"/>
        <v>0</v>
      </c>
      <c r="AA39" s="34"/>
      <c r="AB39" s="34"/>
      <c r="AC39" s="33">
        <f t="shared" si="7"/>
        <v>0</v>
      </c>
      <c r="AD39" s="34"/>
      <c r="AE39" s="34"/>
      <c r="AF39" s="34"/>
      <c r="AG39" s="33">
        <f t="shared" si="8"/>
        <v>0</v>
      </c>
      <c r="AH39" s="34"/>
      <c r="AI39" s="34"/>
      <c r="AJ39" s="33">
        <f t="shared" si="9"/>
        <v>0</v>
      </c>
      <c r="AK39" s="34"/>
      <c r="AL39" s="34"/>
      <c r="AM39" s="33">
        <f t="shared" si="10"/>
        <v>0</v>
      </c>
      <c r="AN39" s="34"/>
      <c r="AO39" s="34"/>
      <c r="AP39" s="33">
        <f t="shared" si="11"/>
        <v>90</v>
      </c>
      <c r="AQ39" s="34">
        <v>90</v>
      </c>
      <c r="AR39" s="34"/>
      <c r="AS39" s="33">
        <f t="shared" si="12"/>
        <v>0</v>
      </c>
      <c r="AT39" s="34"/>
      <c r="AU39" s="34"/>
      <c r="AV39" s="33">
        <f t="shared" si="13"/>
        <v>0</v>
      </c>
      <c r="AW39" s="33">
        <f t="shared" si="14"/>
        <v>0</v>
      </c>
      <c r="AX39" s="33">
        <f t="shared" si="14"/>
        <v>0</v>
      </c>
      <c r="AY39" s="35"/>
      <c r="AZ39" s="35"/>
      <c r="BA39" s="35"/>
      <c r="BB39" s="35"/>
      <c r="BC39" s="35"/>
      <c r="BD39" s="35"/>
      <c r="BE39" s="34"/>
      <c r="BF39" s="34"/>
      <c r="BG39" s="33">
        <f t="shared" si="15"/>
        <v>0</v>
      </c>
      <c r="BH39" s="34"/>
      <c r="BI39" s="34"/>
      <c r="BJ39" s="33">
        <f t="shared" si="16"/>
        <v>0</v>
      </c>
      <c r="BK39" s="34"/>
      <c r="BL39" s="34"/>
      <c r="BM39" s="33">
        <f t="shared" si="17"/>
        <v>117</v>
      </c>
      <c r="BN39" s="34">
        <v>83</v>
      </c>
      <c r="BO39" s="34">
        <v>0</v>
      </c>
      <c r="BP39" s="34">
        <v>34</v>
      </c>
      <c r="BQ39" s="34"/>
      <c r="BR39" s="34"/>
      <c r="BS39" s="34"/>
      <c r="BT39" s="34"/>
      <c r="BU39" s="33">
        <f t="shared" si="18"/>
        <v>0</v>
      </c>
      <c r="BV39" s="34"/>
      <c r="BW39" s="34"/>
      <c r="BX39" s="33">
        <f t="shared" si="19"/>
        <v>0</v>
      </c>
      <c r="BY39" s="34"/>
      <c r="BZ39" s="34"/>
      <c r="CA39" s="33">
        <f t="shared" si="20"/>
        <v>0</v>
      </c>
      <c r="CB39" s="34"/>
      <c r="CC39" s="34"/>
      <c r="CD39" s="7">
        <f t="shared" si="21"/>
        <v>409</v>
      </c>
      <c r="CE39" s="8">
        <f t="shared" si="22"/>
        <v>380</v>
      </c>
      <c r="CF39" s="9">
        <f t="shared" si="23"/>
        <v>29</v>
      </c>
    </row>
    <row r="40" spans="1:84" ht="37.5" customHeight="1" x14ac:dyDescent="0.2">
      <c r="A40" s="6" t="s">
        <v>100</v>
      </c>
      <c r="B40" s="33">
        <f t="shared" si="0"/>
        <v>0</v>
      </c>
      <c r="C40" s="34"/>
      <c r="D40" s="34"/>
      <c r="E40" s="34"/>
      <c r="F40" s="34"/>
      <c r="G40" s="33">
        <f t="shared" si="1"/>
        <v>110</v>
      </c>
      <c r="H40" s="34">
        <v>0</v>
      </c>
      <c r="I40" s="34">
        <v>0</v>
      </c>
      <c r="J40" s="34">
        <v>0</v>
      </c>
      <c r="K40" s="34">
        <v>110</v>
      </c>
      <c r="L40" s="33">
        <f t="shared" si="2"/>
        <v>570</v>
      </c>
      <c r="M40" s="34">
        <v>0</v>
      </c>
      <c r="N40" s="34">
        <v>0</v>
      </c>
      <c r="O40" s="34">
        <v>0</v>
      </c>
      <c r="P40" s="34">
        <v>570</v>
      </c>
      <c r="Q40" s="33">
        <f t="shared" si="3"/>
        <v>0</v>
      </c>
      <c r="R40" s="34">
        <v>0</v>
      </c>
      <c r="S40" s="34">
        <v>0</v>
      </c>
      <c r="T40" s="33">
        <f t="shared" si="4"/>
        <v>0</v>
      </c>
      <c r="U40" s="34">
        <v>0</v>
      </c>
      <c r="V40" s="34">
        <v>0</v>
      </c>
      <c r="W40" s="33">
        <f t="shared" si="5"/>
        <v>0</v>
      </c>
      <c r="X40" s="34">
        <v>0</v>
      </c>
      <c r="Y40" s="34">
        <v>0</v>
      </c>
      <c r="Z40" s="33">
        <f t="shared" si="6"/>
        <v>216</v>
      </c>
      <c r="AA40" s="34">
        <v>216</v>
      </c>
      <c r="AB40" s="34"/>
      <c r="AC40" s="33">
        <f t="shared" si="7"/>
        <v>0</v>
      </c>
      <c r="AD40" s="34"/>
      <c r="AE40" s="34"/>
      <c r="AF40" s="34"/>
      <c r="AG40" s="33">
        <f t="shared" si="8"/>
        <v>0</v>
      </c>
      <c r="AH40" s="34"/>
      <c r="AI40" s="34"/>
      <c r="AJ40" s="33">
        <f t="shared" si="9"/>
        <v>0</v>
      </c>
      <c r="AK40" s="34"/>
      <c r="AL40" s="34"/>
      <c r="AM40" s="33">
        <f t="shared" si="10"/>
        <v>0</v>
      </c>
      <c r="AN40" s="34"/>
      <c r="AO40" s="34"/>
      <c r="AP40" s="33">
        <f t="shared" si="11"/>
        <v>0</v>
      </c>
      <c r="AQ40" s="34"/>
      <c r="AR40" s="34"/>
      <c r="AS40" s="33">
        <f t="shared" si="12"/>
        <v>0</v>
      </c>
      <c r="AT40" s="34"/>
      <c r="AU40" s="34"/>
      <c r="AV40" s="33">
        <f t="shared" si="13"/>
        <v>0</v>
      </c>
      <c r="AW40" s="33">
        <f t="shared" si="14"/>
        <v>0</v>
      </c>
      <c r="AX40" s="33">
        <f t="shared" si="14"/>
        <v>0</v>
      </c>
      <c r="AY40" s="35"/>
      <c r="AZ40" s="35"/>
      <c r="BA40" s="35"/>
      <c r="BB40" s="35"/>
      <c r="BC40" s="35"/>
      <c r="BD40" s="35"/>
      <c r="BE40" s="34"/>
      <c r="BF40" s="34"/>
      <c r="BG40" s="33">
        <f t="shared" si="15"/>
        <v>0</v>
      </c>
      <c r="BH40" s="34"/>
      <c r="BI40" s="34"/>
      <c r="BJ40" s="33">
        <f t="shared" si="16"/>
        <v>0</v>
      </c>
      <c r="BK40" s="34"/>
      <c r="BL40" s="34"/>
      <c r="BM40" s="33">
        <f t="shared" si="17"/>
        <v>76</v>
      </c>
      <c r="BN40" s="34">
        <v>42</v>
      </c>
      <c r="BO40" s="34">
        <v>0</v>
      </c>
      <c r="BP40" s="34">
        <v>34</v>
      </c>
      <c r="BQ40" s="34">
        <v>0</v>
      </c>
      <c r="BR40" s="34"/>
      <c r="BS40" s="34"/>
      <c r="BT40" s="34"/>
      <c r="BU40" s="33">
        <f t="shared" si="18"/>
        <v>0</v>
      </c>
      <c r="BV40" s="34"/>
      <c r="BW40" s="34"/>
      <c r="BX40" s="33">
        <f t="shared" si="19"/>
        <v>0</v>
      </c>
      <c r="BY40" s="34"/>
      <c r="BZ40" s="34"/>
      <c r="CA40" s="33">
        <f t="shared" si="20"/>
        <v>0</v>
      </c>
      <c r="CB40" s="34"/>
      <c r="CC40" s="34"/>
      <c r="CD40" s="7">
        <f t="shared" si="21"/>
        <v>972</v>
      </c>
      <c r="CE40" s="8">
        <f t="shared" si="22"/>
        <v>862</v>
      </c>
      <c r="CF40" s="9">
        <f t="shared" si="23"/>
        <v>110</v>
      </c>
    </row>
    <row r="41" spans="1:84" ht="47.25" x14ac:dyDescent="0.2">
      <c r="A41" s="6" t="s">
        <v>101</v>
      </c>
      <c r="B41" s="33">
        <f t="shared" si="0"/>
        <v>0</v>
      </c>
      <c r="C41" s="34"/>
      <c r="D41" s="34"/>
      <c r="E41" s="34"/>
      <c r="F41" s="34"/>
      <c r="G41" s="33">
        <f t="shared" si="1"/>
        <v>52</v>
      </c>
      <c r="H41" s="34">
        <v>0</v>
      </c>
      <c r="I41" s="34">
        <v>0</v>
      </c>
      <c r="J41" s="34">
        <v>0</v>
      </c>
      <c r="K41" s="34">
        <v>52</v>
      </c>
      <c r="L41" s="33">
        <f t="shared" si="2"/>
        <v>710</v>
      </c>
      <c r="M41" s="34">
        <v>0</v>
      </c>
      <c r="N41" s="34">
        <v>0</v>
      </c>
      <c r="O41" s="34">
        <v>0</v>
      </c>
      <c r="P41" s="34">
        <v>710</v>
      </c>
      <c r="Q41" s="33">
        <f t="shared" si="3"/>
        <v>0</v>
      </c>
      <c r="R41" s="34"/>
      <c r="S41" s="34"/>
      <c r="T41" s="33">
        <f t="shared" si="4"/>
        <v>0</v>
      </c>
      <c r="U41" s="34"/>
      <c r="V41" s="34"/>
      <c r="W41" s="33">
        <f t="shared" si="5"/>
        <v>0</v>
      </c>
      <c r="X41" s="34"/>
      <c r="Y41" s="34"/>
      <c r="Z41" s="33">
        <f t="shared" si="6"/>
        <v>0</v>
      </c>
      <c r="AA41" s="34"/>
      <c r="AB41" s="34"/>
      <c r="AC41" s="33">
        <f t="shared" si="7"/>
        <v>0</v>
      </c>
      <c r="AD41" s="34"/>
      <c r="AE41" s="34"/>
      <c r="AF41" s="34"/>
      <c r="AG41" s="33">
        <f t="shared" si="8"/>
        <v>0</v>
      </c>
      <c r="AH41" s="34"/>
      <c r="AI41" s="34"/>
      <c r="AJ41" s="33">
        <f t="shared" si="9"/>
        <v>0</v>
      </c>
      <c r="AK41" s="34"/>
      <c r="AL41" s="34"/>
      <c r="AM41" s="33">
        <f t="shared" si="10"/>
        <v>0</v>
      </c>
      <c r="AN41" s="34"/>
      <c r="AO41" s="34"/>
      <c r="AP41" s="33">
        <f t="shared" si="11"/>
        <v>0</v>
      </c>
      <c r="AQ41" s="34"/>
      <c r="AR41" s="34"/>
      <c r="AS41" s="33">
        <f t="shared" si="12"/>
        <v>0</v>
      </c>
      <c r="AT41" s="34"/>
      <c r="AU41" s="34"/>
      <c r="AV41" s="33">
        <f t="shared" si="13"/>
        <v>0</v>
      </c>
      <c r="AW41" s="33">
        <f t="shared" si="14"/>
        <v>0</v>
      </c>
      <c r="AX41" s="33">
        <f t="shared" si="14"/>
        <v>0</v>
      </c>
      <c r="AY41" s="35"/>
      <c r="AZ41" s="35"/>
      <c r="BA41" s="35"/>
      <c r="BB41" s="35"/>
      <c r="BC41" s="35"/>
      <c r="BD41" s="35"/>
      <c r="BE41" s="34"/>
      <c r="BF41" s="34"/>
      <c r="BG41" s="33">
        <f t="shared" si="15"/>
        <v>0</v>
      </c>
      <c r="BH41" s="34"/>
      <c r="BI41" s="34"/>
      <c r="BJ41" s="33">
        <f t="shared" si="16"/>
        <v>0</v>
      </c>
      <c r="BK41" s="34"/>
      <c r="BL41" s="34"/>
      <c r="BM41" s="33">
        <f t="shared" si="17"/>
        <v>119</v>
      </c>
      <c r="BN41" s="34">
        <v>89</v>
      </c>
      <c r="BO41" s="34">
        <v>0</v>
      </c>
      <c r="BP41" s="34">
        <v>30</v>
      </c>
      <c r="BQ41" s="34"/>
      <c r="BR41" s="34"/>
      <c r="BS41" s="34"/>
      <c r="BT41" s="34"/>
      <c r="BU41" s="33">
        <f t="shared" si="18"/>
        <v>0</v>
      </c>
      <c r="BV41" s="34"/>
      <c r="BW41" s="34"/>
      <c r="BX41" s="33">
        <f t="shared" si="19"/>
        <v>0</v>
      </c>
      <c r="BY41" s="34"/>
      <c r="BZ41" s="34"/>
      <c r="CA41" s="33">
        <f t="shared" si="20"/>
        <v>0</v>
      </c>
      <c r="CB41" s="34"/>
      <c r="CC41" s="34"/>
      <c r="CD41" s="7">
        <f t="shared" si="21"/>
        <v>881</v>
      </c>
      <c r="CE41" s="8">
        <f t="shared" si="22"/>
        <v>829</v>
      </c>
      <c r="CF41" s="9">
        <f t="shared" si="23"/>
        <v>52</v>
      </c>
    </row>
    <row r="42" spans="1:84" ht="47.25" x14ac:dyDescent="0.2">
      <c r="A42" s="6" t="s">
        <v>102</v>
      </c>
      <c r="B42" s="33">
        <f t="shared" si="0"/>
        <v>0</v>
      </c>
      <c r="C42" s="34"/>
      <c r="D42" s="34"/>
      <c r="E42" s="34"/>
      <c r="F42" s="34"/>
      <c r="G42" s="33">
        <f t="shared" si="1"/>
        <v>269</v>
      </c>
      <c r="H42" s="34">
        <v>0</v>
      </c>
      <c r="I42" s="34">
        <v>0</v>
      </c>
      <c r="J42" s="34">
        <v>0</v>
      </c>
      <c r="K42" s="34">
        <v>269</v>
      </c>
      <c r="L42" s="33">
        <f t="shared" si="2"/>
        <v>3404</v>
      </c>
      <c r="M42" s="34">
        <v>0</v>
      </c>
      <c r="N42" s="34">
        <v>0</v>
      </c>
      <c r="O42" s="34">
        <v>0</v>
      </c>
      <c r="P42" s="34">
        <v>3404</v>
      </c>
      <c r="Q42" s="33">
        <f t="shared" si="3"/>
        <v>0</v>
      </c>
      <c r="R42" s="34"/>
      <c r="S42" s="34"/>
      <c r="T42" s="33">
        <f t="shared" si="4"/>
        <v>0</v>
      </c>
      <c r="U42" s="34"/>
      <c r="V42" s="34"/>
      <c r="W42" s="33">
        <f t="shared" si="5"/>
        <v>0</v>
      </c>
      <c r="X42" s="34"/>
      <c r="Y42" s="34"/>
      <c r="Z42" s="33">
        <f t="shared" si="6"/>
        <v>0</v>
      </c>
      <c r="AA42" s="34"/>
      <c r="AB42" s="34"/>
      <c r="AC42" s="33">
        <f t="shared" si="7"/>
        <v>0</v>
      </c>
      <c r="AD42" s="34"/>
      <c r="AE42" s="34"/>
      <c r="AF42" s="34"/>
      <c r="AG42" s="33">
        <f t="shared" si="8"/>
        <v>0</v>
      </c>
      <c r="AH42" s="34"/>
      <c r="AI42" s="34"/>
      <c r="AJ42" s="33">
        <f t="shared" si="9"/>
        <v>0</v>
      </c>
      <c r="AK42" s="34"/>
      <c r="AL42" s="34"/>
      <c r="AM42" s="33">
        <f t="shared" si="10"/>
        <v>0</v>
      </c>
      <c r="AN42" s="34"/>
      <c r="AO42" s="34"/>
      <c r="AP42" s="33">
        <f t="shared" si="11"/>
        <v>0</v>
      </c>
      <c r="AQ42" s="34"/>
      <c r="AR42" s="34"/>
      <c r="AS42" s="33">
        <f t="shared" si="12"/>
        <v>0</v>
      </c>
      <c r="AT42" s="34"/>
      <c r="AU42" s="34"/>
      <c r="AV42" s="33">
        <f t="shared" si="13"/>
        <v>0</v>
      </c>
      <c r="AW42" s="33">
        <f t="shared" si="14"/>
        <v>0</v>
      </c>
      <c r="AX42" s="33">
        <f t="shared" si="14"/>
        <v>0</v>
      </c>
      <c r="AY42" s="35"/>
      <c r="AZ42" s="35"/>
      <c r="BA42" s="35"/>
      <c r="BB42" s="35"/>
      <c r="BC42" s="35"/>
      <c r="BD42" s="35"/>
      <c r="BE42" s="34"/>
      <c r="BF42" s="34"/>
      <c r="BG42" s="33">
        <f t="shared" si="15"/>
        <v>0</v>
      </c>
      <c r="BH42" s="34"/>
      <c r="BI42" s="34"/>
      <c r="BJ42" s="33">
        <f t="shared" si="16"/>
        <v>0</v>
      </c>
      <c r="BK42" s="34"/>
      <c r="BL42" s="34"/>
      <c r="BM42" s="33">
        <f t="shared" si="17"/>
        <v>0</v>
      </c>
      <c r="BN42" s="34"/>
      <c r="BO42" s="34"/>
      <c r="BP42" s="34"/>
      <c r="BQ42" s="34"/>
      <c r="BR42" s="34"/>
      <c r="BS42" s="34"/>
      <c r="BT42" s="34"/>
      <c r="BU42" s="33">
        <f t="shared" si="18"/>
        <v>0</v>
      </c>
      <c r="BV42" s="34"/>
      <c r="BW42" s="34"/>
      <c r="BX42" s="33">
        <f t="shared" si="19"/>
        <v>0</v>
      </c>
      <c r="BY42" s="34"/>
      <c r="BZ42" s="34"/>
      <c r="CA42" s="33">
        <f t="shared" si="20"/>
        <v>0</v>
      </c>
      <c r="CB42" s="34"/>
      <c r="CC42" s="34"/>
      <c r="CD42" s="7">
        <f t="shared" si="21"/>
        <v>3673</v>
      </c>
      <c r="CE42" s="8">
        <f t="shared" si="22"/>
        <v>3404</v>
      </c>
      <c r="CF42" s="9">
        <f t="shared" si="23"/>
        <v>269</v>
      </c>
    </row>
    <row r="43" spans="1:84" ht="47.25" x14ac:dyDescent="0.2">
      <c r="A43" s="6" t="s">
        <v>103</v>
      </c>
      <c r="B43" s="33">
        <f t="shared" si="0"/>
        <v>0</v>
      </c>
      <c r="C43" s="34"/>
      <c r="D43" s="34"/>
      <c r="E43" s="34"/>
      <c r="F43" s="34"/>
      <c r="G43" s="33">
        <f t="shared" si="1"/>
        <v>117</v>
      </c>
      <c r="H43" s="34">
        <v>0</v>
      </c>
      <c r="I43" s="34">
        <v>0</v>
      </c>
      <c r="J43" s="34">
        <v>0</v>
      </c>
      <c r="K43" s="34">
        <v>117</v>
      </c>
      <c r="L43" s="33">
        <f t="shared" si="2"/>
        <v>157</v>
      </c>
      <c r="M43" s="34">
        <v>0</v>
      </c>
      <c r="N43" s="34">
        <v>0</v>
      </c>
      <c r="O43" s="34">
        <v>0</v>
      </c>
      <c r="P43" s="34">
        <v>157</v>
      </c>
      <c r="Q43" s="33">
        <f t="shared" si="3"/>
        <v>0</v>
      </c>
      <c r="R43" s="34"/>
      <c r="S43" s="34"/>
      <c r="T43" s="33">
        <f t="shared" si="4"/>
        <v>0</v>
      </c>
      <c r="U43" s="34"/>
      <c r="V43" s="34"/>
      <c r="W43" s="33">
        <f t="shared" si="5"/>
        <v>0</v>
      </c>
      <c r="X43" s="34"/>
      <c r="Y43" s="34"/>
      <c r="Z43" s="33">
        <f t="shared" si="6"/>
        <v>0</v>
      </c>
      <c r="AA43" s="34"/>
      <c r="AB43" s="34"/>
      <c r="AC43" s="33">
        <f t="shared" si="7"/>
        <v>0</v>
      </c>
      <c r="AD43" s="34"/>
      <c r="AE43" s="34"/>
      <c r="AF43" s="34"/>
      <c r="AG43" s="33">
        <f t="shared" si="8"/>
        <v>0</v>
      </c>
      <c r="AH43" s="34"/>
      <c r="AI43" s="34"/>
      <c r="AJ43" s="33">
        <f t="shared" si="9"/>
        <v>0</v>
      </c>
      <c r="AK43" s="34"/>
      <c r="AL43" s="34"/>
      <c r="AM43" s="33">
        <f t="shared" si="10"/>
        <v>0</v>
      </c>
      <c r="AN43" s="34"/>
      <c r="AO43" s="34"/>
      <c r="AP43" s="33">
        <f t="shared" si="11"/>
        <v>0</v>
      </c>
      <c r="AQ43" s="34"/>
      <c r="AR43" s="34"/>
      <c r="AS43" s="33">
        <f t="shared" si="12"/>
        <v>0</v>
      </c>
      <c r="AT43" s="34"/>
      <c r="AU43" s="34"/>
      <c r="AV43" s="33">
        <f t="shared" si="13"/>
        <v>0</v>
      </c>
      <c r="AW43" s="33">
        <f t="shared" si="14"/>
        <v>0</v>
      </c>
      <c r="AX43" s="33">
        <f t="shared" si="14"/>
        <v>0</v>
      </c>
      <c r="AY43" s="35"/>
      <c r="AZ43" s="35"/>
      <c r="BA43" s="35"/>
      <c r="BB43" s="35"/>
      <c r="BC43" s="35"/>
      <c r="BD43" s="35"/>
      <c r="BE43" s="34"/>
      <c r="BF43" s="34"/>
      <c r="BG43" s="33">
        <f t="shared" si="15"/>
        <v>0</v>
      </c>
      <c r="BH43" s="34"/>
      <c r="BI43" s="34"/>
      <c r="BJ43" s="33">
        <f t="shared" si="16"/>
        <v>0</v>
      </c>
      <c r="BK43" s="34"/>
      <c r="BL43" s="34"/>
      <c r="BM43" s="33">
        <f t="shared" si="17"/>
        <v>60</v>
      </c>
      <c r="BN43" s="34">
        <v>60</v>
      </c>
      <c r="BO43" s="34"/>
      <c r="BP43" s="34"/>
      <c r="BQ43" s="34"/>
      <c r="BR43" s="34"/>
      <c r="BS43" s="34"/>
      <c r="BT43" s="34"/>
      <c r="BU43" s="33">
        <f t="shared" si="18"/>
        <v>0</v>
      </c>
      <c r="BV43" s="34"/>
      <c r="BW43" s="34"/>
      <c r="BX43" s="33">
        <f t="shared" si="19"/>
        <v>0</v>
      </c>
      <c r="BY43" s="34"/>
      <c r="BZ43" s="34"/>
      <c r="CA43" s="33">
        <f t="shared" si="20"/>
        <v>0</v>
      </c>
      <c r="CB43" s="34"/>
      <c r="CC43" s="34"/>
      <c r="CD43" s="7">
        <f t="shared" si="21"/>
        <v>334</v>
      </c>
      <c r="CE43" s="8">
        <f t="shared" si="22"/>
        <v>217</v>
      </c>
      <c r="CF43" s="9">
        <f t="shared" si="23"/>
        <v>117</v>
      </c>
    </row>
    <row r="44" spans="1:84" ht="31.5" x14ac:dyDescent="0.2">
      <c r="A44" s="6" t="s">
        <v>104</v>
      </c>
      <c r="B44" s="33">
        <f t="shared" si="0"/>
        <v>0</v>
      </c>
      <c r="C44" s="34"/>
      <c r="D44" s="34"/>
      <c r="E44" s="34"/>
      <c r="F44" s="34"/>
      <c r="G44" s="33">
        <f t="shared" si="1"/>
        <v>0</v>
      </c>
      <c r="H44" s="34"/>
      <c r="I44" s="34"/>
      <c r="J44" s="34"/>
      <c r="K44" s="34"/>
      <c r="L44" s="33">
        <f t="shared" si="2"/>
        <v>480</v>
      </c>
      <c r="M44" s="34">
        <v>0</v>
      </c>
      <c r="N44" s="34">
        <v>0</v>
      </c>
      <c r="O44" s="34">
        <v>0</v>
      </c>
      <c r="P44" s="34">
        <v>480</v>
      </c>
      <c r="Q44" s="33">
        <f t="shared" si="3"/>
        <v>0</v>
      </c>
      <c r="R44" s="34"/>
      <c r="S44" s="34"/>
      <c r="T44" s="33">
        <f t="shared" si="4"/>
        <v>0</v>
      </c>
      <c r="U44" s="34"/>
      <c r="V44" s="34"/>
      <c r="W44" s="33">
        <f t="shared" si="5"/>
        <v>0</v>
      </c>
      <c r="X44" s="34"/>
      <c r="Y44" s="34"/>
      <c r="Z44" s="33">
        <f t="shared" si="6"/>
        <v>0</v>
      </c>
      <c r="AA44" s="34"/>
      <c r="AB44" s="34"/>
      <c r="AC44" s="33">
        <f t="shared" si="7"/>
        <v>0</v>
      </c>
      <c r="AD44" s="34"/>
      <c r="AE44" s="34"/>
      <c r="AF44" s="34"/>
      <c r="AG44" s="33">
        <f t="shared" si="8"/>
        <v>0</v>
      </c>
      <c r="AH44" s="34"/>
      <c r="AI44" s="34"/>
      <c r="AJ44" s="33">
        <f t="shared" si="9"/>
        <v>0</v>
      </c>
      <c r="AK44" s="34"/>
      <c r="AL44" s="34"/>
      <c r="AM44" s="33">
        <f t="shared" si="10"/>
        <v>0</v>
      </c>
      <c r="AN44" s="34"/>
      <c r="AO44" s="34"/>
      <c r="AP44" s="33">
        <f t="shared" si="11"/>
        <v>0</v>
      </c>
      <c r="AQ44" s="34"/>
      <c r="AR44" s="34"/>
      <c r="AS44" s="33">
        <f t="shared" si="12"/>
        <v>0</v>
      </c>
      <c r="AT44" s="34"/>
      <c r="AU44" s="34"/>
      <c r="AV44" s="33">
        <f t="shared" si="13"/>
        <v>0</v>
      </c>
      <c r="AW44" s="33">
        <f t="shared" si="14"/>
        <v>0</v>
      </c>
      <c r="AX44" s="33">
        <f t="shared" si="14"/>
        <v>0</v>
      </c>
      <c r="AY44" s="35"/>
      <c r="AZ44" s="35"/>
      <c r="BA44" s="35"/>
      <c r="BB44" s="35"/>
      <c r="BC44" s="35"/>
      <c r="BD44" s="35"/>
      <c r="BE44" s="34"/>
      <c r="BF44" s="34"/>
      <c r="BG44" s="33">
        <f t="shared" si="15"/>
        <v>0</v>
      </c>
      <c r="BH44" s="34"/>
      <c r="BI44" s="34"/>
      <c r="BJ44" s="33">
        <f t="shared" si="16"/>
        <v>0</v>
      </c>
      <c r="BK44" s="34"/>
      <c r="BL44" s="34"/>
      <c r="BM44" s="33">
        <f t="shared" si="17"/>
        <v>114</v>
      </c>
      <c r="BN44" s="34">
        <v>114</v>
      </c>
      <c r="BO44" s="34"/>
      <c r="BP44" s="34"/>
      <c r="BQ44" s="34"/>
      <c r="BR44" s="34"/>
      <c r="BS44" s="34"/>
      <c r="BT44" s="34"/>
      <c r="BU44" s="33">
        <f t="shared" si="18"/>
        <v>0</v>
      </c>
      <c r="BV44" s="34"/>
      <c r="BW44" s="34"/>
      <c r="BX44" s="33">
        <f t="shared" si="19"/>
        <v>0</v>
      </c>
      <c r="BY44" s="34"/>
      <c r="BZ44" s="34"/>
      <c r="CA44" s="33">
        <f t="shared" si="20"/>
        <v>0</v>
      </c>
      <c r="CB44" s="34"/>
      <c r="CC44" s="34"/>
      <c r="CD44" s="7">
        <f t="shared" si="21"/>
        <v>594</v>
      </c>
      <c r="CE44" s="8">
        <f t="shared" si="22"/>
        <v>594</v>
      </c>
      <c r="CF44" s="9">
        <f t="shared" si="23"/>
        <v>0</v>
      </c>
    </row>
    <row r="45" spans="1:84" ht="47.25" x14ac:dyDescent="0.2">
      <c r="A45" s="6" t="s">
        <v>105</v>
      </c>
      <c r="B45" s="33">
        <f t="shared" si="0"/>
        <v>0</v>
      </c>
      <c r="C45" s="34"/>
      <c r="D45" s="34"/>
      <c r="E45" s="34"/>
      <c r="F45" s="34"/>
      <c r="G45" s="33">
        <f t="shared" si="1"/>
        <v>30</v>
      </c>
      <c r="H45" s="34">
        <v>0</v>
      </c>
      <c r="I45" s="34">
        <v>0</v>
      </c>
      <c r="J45" s="34">
        <v>0</v>
      </c>
      <c r="K45" s="34">
        <v>30</v>
      </c>
      <c r="L45" s="33">
        <f t="shared" si="2"/>
        <v>634</v>
      </c>
      <c r="M45" s="34">
        <v>0</v>
      </c>
      <c r="N45" s="34">
        <v>0</v>
      </c>
      <c r="O45" s="34">
        <v>0</v>
      </c>
      <c r="P45" s="34">
        <v>634</v>
      </c>
      <c r="Q45" s="33">
        <f t="shared" si="3"/>
        <v>0</v>
      </c>
      <c r="R45" s="34"/>
      <c r="S45" s="34"/>
      <c r="T45" s="33">
        <f t="shared" si="4"/>
        <v>0</v>
      </c>
      <c r="U45" s="34"/>
      <c r="V45" s="34"/>
      <c r="W45" s="33">
        <f t="shared" si="5"/>
        <v>0</v>
      </c>
      <c r="X45" s="34"/>
      <c r="Y45" s="34"/>
      <c r="Z45" s="33">
        <f t="shared" si="6"/>
        <v>0</v>
      </c>
      <c r="AA45" s="34"/>
      <c r="AB45" s="34"/>
      <c r="AC45" s="33">
        <f t="shared" si="7"/>
        <v>0</v>
      </c>
      <c r="AD45" s="34"/>
      <c r="AE45" s="34"/>
      <c r="AF45" s="34"/>
      <c r="AG45" s="33">
        <f t="shared" si="8"/>
        <v>0</v>
      </c>
      <c r="AH45" s="34"/>
      <c r="AI45" s="34"/>
      <c r="AJ45" s="33">
        <f t="shared" si="9"/>
        <v>0</v>
      </c>
      <c r="AK45" s="34"/>
      <c r="AL45" s="34"/>
      <c r="AM45" s="33">
        <f t="shared" si="10"/>
        <v>0</v>
      </c>
      <c r="AN45" s="34"/>
      <c r="AO45" s="34"/>
      <c r="AP45" s="33">
        <f t="shared" si="11"/>
        <v>0</v>
      </c>
      <c r="AQ45" s="34"/>
      <c r="AR45" s="34"/>
      <c r="AS45" s="33">
        <f t="shared" si="12"/>
        <v>0</v>
      </c>
      <c r="AT45" s="34"/>
      <c r="AU45" s="34"/>
      <c r="AV45" s="33">
        <f t="shared" si="13"/>
        <v>0</v>
      </c>
      <c r="AW45" s="33">
        <f t="shared" si="14"/>
        <v>0</v>
      </c>
      <c r="AX45" s="33">
        <f t="shared" si="14"/>
        <v>0</v>
      </c>
      <c r="AY45" s="35"/>
      <c r="AZ45" s="35"/>
      <c r="BA45" s="35"/>
      <c r="BB45" s="35"/>
      <c r="BC45" s="35"/>
      <c r="BD45" s="35"/>
      <c r="BE45" s="34"/>
      <c r="BF45" s="34"/>
      <c r="BG45" s="33">
        <f t="shared" si="15"/>
        <v>0</v>
      </c>
      <c r="BH45" s="34"/>
      <c r="BI45" s="34"/>
      <c r="BJ45" s="33">
        <f t="shared" si="16"/>
        <v>0</v>
      </c>
      <c r="BK45" s="34"/>
      <c r="BL45" s="34"/>
      <c r="BM45" s="33">
        <f t="shared" si="17"/>
        <v>225</v>
      </c>
      <c r="BN45" s="34">
        <v>187</v>
      </c>
      <c r="BO45" s="34"/>
      <c r="BP45" s="34">
        <v>38</v>
      </c>
      <c r="BQ45" s="34"/>
      <c r="BR45" s="34"/>
      <c r="BS45" s="34"/>
      <c r="BT45" s="34"/>
      <c r="BU45" s="33">
        <f t="shared" si="18"/>
        <v>0</v>
      </c>
      <c r="BV45" s="34"/>
      <c r="BW45" s="34"/>
      <c r="BX45" s="33">
        <f t="shared" si="19"/>
        <v>0</v>
      </c>
      <c r="BY45" s="34"/>
      <c r="BZ45" s="34"/>
      <c r="CA45" s="33">
        <f t="shared" si="20"/>
        <v>0</v>
      </c>
      <c r="CB45" s="34"/>
      <c r="CC45" s="34"/>
      <c r="CD45" s="7">
        <f t="shared" si="21"/>
        <v>889</v>
      </c>
      <c r="CE45" s="8">
        <f t="shared" si="22"/>
        <v>859</v>
      </c>
      <c r="CF45" s="9">
        <f t="shared" si="23"/>
        <v>30</v>
      </c>
    </row>
    <row r="46" spans="1:84" ht="35.25" customHeight="1" x14ac:dyDescent="0.2">
      <c r="A46" s="6" t="s">
        <v>106</v>
      </c>
      <c r="B46" s="33">
        <f t="shared" si="0"/>
        <v>0</v>
      </c>
      <c r="C46" s="34"/>
      <c r="D46" s="34"/>
      <c r="E46" s="34"/>
      <c r="F46" s="34"/>
      <c r="G46" s="33">
        <f t="shared" si="1"/>
        <v>90</v>
      </c>
      <c r="H46" s="34">
        <v>0</v>
      </c>
      <c r="I46" s="34">
        <v>0</v>
      </c>
      <c r="J46" s="34">
        <v>0</v>
      </c>
      <c r="K46" s="34">
        <v>90</v>
      </c>
      <c r="L46" s="33">
        <f t="shared" si="2"/>
        <v>257</v>
      </c>
      <c r="M46" s="34">
        <v>0</v>
      </c>
      <c r="N46" s="34">
        <v>0</v>
      </c>
      <c r="O46" s="34">
        <v>0</v>
      </c>
      <c r="P46" s="34">
        <v>257</v>
      </c>
      <c r="Q46" s="33">
        <f t="shared" si="3"/>
        <v>0</v>
      </c>
      <c r="R46" s="34"/>
      <c r="S46" s="34"/>
      <c r="T46" s="33">
        <f t="shared" si="4"/>
        <v>0</v>
      </c>
      <c r="U46" s="34"/>
      <c r="V46" s="34"/>
      <c r="W46" s="33">
        <f t="shared" si="5"/>
        <v>0</v>
      </c>
      <c r="X46" s="34"/>
      <c r="Y46" s="34"/>
      <c r="Z46" s="33">
        <f t="shared" si="6"/>
        <v>0</v>
      </c>
      <c r="AA46" s="34"/>
      <c r="AB46" s="34"/>
      <c r="AC46" s="33">
        <f t="shared" si="7"/>
        <v>0</v>
      </c>
      <c r="AD46" s="34"/>
      <c r="AE46" s="34"/>
      <c r="AF46" s="34"/>
      <c r="AG46" s="33">
        <f t="shared" si="8"/>
        <v>0</v>
      </c>
      <c r="AH46" s="34"/>
      <c r="AI46" s="34"/>
      <c r="AJ46" s="33">
        <f t="shared" si="9"/>
        <v>0</v>
      </c>
      <c r="AK46" s="34"/>
      <c r="AL46" s="34"/>
      <c r="AM46" s="33">
        <f t="shared" si="10"/>
        <v>0</v>
      </c>
      <c r="AN46" s="34"/>
      <c r="AO46" s="34"/>
      <c r="AP46" s="33">
        <f t="shared" si="11"/>
        <v>32</v>
      </c>
      <c r="AQ46" s="34">
        <v>32</v>
      </c>
      <c r="AR46" s="34">
        <v>0</v>
      </c>
      <c r="AS46" s="33">
        <f t="shared" si="12"/>
        <v>0</v>
      </c>
      <c r="AT46" s="34">
        <v>0</v>
      </c>
      <c r="AU46" s="34">
        <v>0</v>
      </c>
      <c r="AV46" s="33">
        <f t="shared" si="13"/>
        <v>0</v>
      </c>
      <c r="AW46" s="33">
        <f t="shared" si="14"/>
        <v>0</v>
      </c>
      <c r="AX46" s="33">
        <f t="shared" si="14"/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4">
        <v>0</v>
      </c>
      <c r="BF46" s="34">
        <v>0</v>
      </c>
      <c r="BG46" s="33">
        <f t="shared" si="15"/>
        <v>0</v>
      </c>
      <c r="BH46" s="34">
        <v>0</v>
      </c>
      <c r="BI46" s="34">
        <v>0</v>
      </c>
      <c r="BJ46" s="33">
        <f t="shared" si="16"/>
        <v>0</v>
      </c>
      <c r="BK46" s="34">
        <v>0</v>
      </c>
      <c r="BL46" s="34">
        <v>0</v>
      </c>
      <c r="BM46" s="33">
        <f t="shared" si="17"/>
        <v>66</v>
      </c>
      <c r="BN46" s="34">
        <v>66</v>
      </c>
      <c r="BO46" s="34"/>
      <c r="BP46" s="34"/>
      <c r="BQ46" s="34"/>
      <c r="BR46" s="34"/>
      <c r="BS46" s="34"/>
      <c r="BT46" s="34"/>
      <c r="BU46" s="33">
        <f t="shared" si="18"/>
        <v>0</v>
      </c>
      <c r="BV46" s="34"/>
      <c r="BW46" s="34"/>
      <c r="BX46" s="33">
        <f t="shared" si="19"/>
        <v>0</v>
      </c>
      <c r="BY46" s="34"/>
      <c r="BZ46" s="34"/>
      <c r="CA46" s="33">
        <f t="shared" si="20"/>
        <v>0</v>
      </c>
      <c r="CB46" s="34"/>
      <c r="CC46" s="34"/>
      <c r="CD46" s="7">
        <f t="shared" si="21"/>
        <v>445</v>
      </c>
      <c r="CE46" s="8">
        <f t="shared" si="22"/>
        <v>355</v>
      </c>
      <c r="CF46" s="9">
        <f t="shared" si="23"/>
        <v>90</v>
      </c>
    </row>
    <row r="47" spans="1:84" ht="47.25" x14ac:dyDescent="0.2">
      <c r="A47" s="6" t="s">
        <v>107</v>
      </c>
      <c r="B47" s="33">
        <f t="shared" si="0"/>
        <v>0</v>
      </c>
      <c r="C47" s="34"/>
      <c r="D47" s="34"/>
      <c r="E47" s="34"/>
      <c r="F47" s="34"/>
      <c r="G47" s="33">
        <f t="shared" si="1"/>
        <v>205</v>
      </c>
      <c r="H47" s="34">
        <v>0</v>
      </c>
      <c r="I47" s="34">
        <v>0</v>
      </c>
      <c r="J47" s="34">
        <v>0</v>
      </c>
      <c r="K47" s="34">
        <v>205</v>
      </c>
      <c r="L47" s="33">
        <f t="shared" si="2"/>
        <v>708</v>
      </c>
      <c r="M47" s="34">
        <v>0</v>
      </c>
      <c r="N47" s="34">
        <v>0</v>
      </c>
      <c r="O47" s="34">
        <v>0</v>
      </c>
      <c r="P47" s="34">
        <v>708</v>
      </c>
      <c r="Q47" s="33">
        <f t="shared" si="3"/>
        <v>0</v>
      </c>
      <c r="R47" s="34"/>
      <c r="S47" s="34"/>
      <c r="T47" s="33">
        <f t="shared" si="4"/>
        <v>0</v>
      </c>
      <c r="U47" s="34"/>
      <c r="V47" s="34"/>
      <c r="W47" s="33">
        <f t="shared" si="5"/>
        <v>0</v>
      </c>
      <c r="X47" s="34"/>
      <c r="Y47" s="34"/>
      <c r="Z47" s="33">
        <f t="shared" si="6"/>
        <v>0</v>
      </c>
      <c r="AA47" s="34"/>
      <c r="AB47" s="34"/>
      <c r="AC47" s="33">
        <f t="shared" si="7"/>
        <v>0</v>
      </c>
      <c r="AD47" s="34"/>
      <c r="AE47" s="34"/>
      <c r="AF47" s="34"/>
      <c r="AG47" s="33">
        <f t="shared" si="8"/>
        <v>0</v>
      </c>
      <c r="AH47" s="34"/>
      <c r="AI47" s="34"/>
      <c r="AJ47" s="33">
        <f t="shared" si="9"/>
        <v>0</v>
      </c>
      <c r="AK47" s="34"/>
      <c r="AL47" s="34"/>
      <c r="AM47" s="33">
        <f t="shared" si="10"/>
        <v>0</v>
      </c>
      <c r="AN47" s="34"/>
      <c r="AO47" s="34"/>
      <c r="AP47" s="33">
        <f t="shared" si="11"/>
        <v>0</v>
      </c>
      <c r="AQ47" s="34"/>
      <c r="AR47" s="34"/>
      <c r="AS47" s="33">
        <f t="shared" si="12"/>
        <v>0</v>
      </c>
      <c r="AT47" s="34"/>
      <c r="AU47" s="34"/>
      <c r="AV47" s="33">
        <f t="shared" si="13"/>
        <v>0</v>
      </c>
      <c r="AW47" s="33">
        <f t="shared" si="14"/>
        <v>0</v>
      </c>
      <c r="AX47" s="33">
        <f t="shared" si="14"/>
        <v>0</v>
      </c>
      <c r="AY47" s="35"/>
      <c r="AZ47" s="35"/>
      <c r="BA47" s="35"/>
      <c r="BB47" s="35"/>
      <c r="BC47" s="35"/>
      <c r="BD47" s="35"/>
      <c r="BE47" s="34"/>
      <c r="BF47" s="34"/>
      <c r="BG47" s="33">
        <f t="shared" si="15"/>
        <v>0</v>
      </c>
      <c r="BH47" s="34"/>
      <c r="BI47" s="34"/>
      <c r="BJ47" s="33">
        <f t="shared" si="16"/>
        <v>0</v>
      </c>
      <c r="BK47" s="34"/>
      <c r="BL47" s="34"/>
      <c r="BM47" s="33">
        <f t="shared" si="17"/>
        <v>208</v>
      </c>
      <c r="BN47" s="34">
        <v>126</v>
      </c>
      <c r="BO47" s="34">
        <v>0</v>
      </c>
      <c r="BP47" s="34">
        <v>82</v>
      </c>
      <c r="BQ47" s="34">
        <v>0</v>
      </c>
      <c r="BR47" s="34"/>
      <c r="BS47" s="34"/>
      <c r="BT47" s="34"/>
      <c r="BU47" s="33">
        <f t="shared" si="18"/>
        <v>0</v>
      </c>
      <c r="BV47" s="34"/>
      <c r="BW47" s="34"/>
      <c r="BX47" s="33">
        <f t="shared" si="19"/>
        <v>0</v>
      </c>
      <c r="BY47" s="34"/>
      <c r="BZ47" s="34"/>
      <c r="CA47" s="33">
        <f t="shared" si="20"/>
        <v>0</v>
      </c>
      <c r="CB47" s="34"/>
      <c r="CC47" s="34"/>
      <c r="CD47" s="7">
        <f t="shared" si="21"/>
        <v>1121</v>
      </c>
      <c r="CE47" s="8">
        <f t="shared" si="22"/>
        <v>916</v>
      </c>
      <c r="CF47" s="9">
        <f t="shared" si="23"/>
        <v>205</v>
      </c>
    </row>
    <row r="48" spans="1:84" ht="47.25" x14ac:dyDescent="0.2">
      <c r="A48" s="6" t="s">
        <v>108</v>
      </c>
      <c r="B48" s="33">
        <f t="shared" si="0"/>
        <v>0</v>
      </c>
      <c r="C48" s="34"/>
      <c r="D48" s="34"/>
      <c r="E48" s="34"/>
      <c r="F48" s="34"/>
      <c r="G48" s="33">
        <f t="shared" si="1"/>
        <v>0</v>
      </c>
      <c r="H48" s="34"/>
      <c r="I48" s="34"/>
      <c r="J48" s="34"/>
      <c r="K48" s="34"/>
      <c r="L48" s="33">
        <f t="shared" si="2"/>
        <v>680</v>
      </c>
      <c r="M48" s="34">
        <v>0</v>
      </c>
      <c r="N48" s="34">
        <v>0</v>
      </c>
      <c r="O48" s="34">
        <v>0</v>
      </c>
      <c r="P48" s="34">
        <v>680</v>
      </c>
      <c r="Q48" s="33">
        <f t="shared" si="3"/>
        <v>0</v>
      </c>
      <c r="R48" s="34"/>
      <c r="S48" s="34"/>
      <c r="T48" s="33">
        <f t="shared" si="4"/>
        <v>0</v>
      </c>
      <c r="U48" s="34"/>
      <c r="V48" s="34"/>
      <c r="W48" s="33">
        <f t="shared" si="5"/>
        <v>0</v>
      </c>
      <c r="X48" s="34"/>
      <c r="Y48" s="34"/>
      <c r="Z48" s="33">
        <f t="shared" si="6"/>
        <v>0</v>
      </c>
      <c r="AA48" s="34"/>
      <c r="AB48" s="34"/>
      <c r="AC48" s="33">
        <f t="shared" si="7"/>
        <v>0</v>
      </c>
      <c r="AD48" s="34"/>
      <c r="AE48" s="34"/>
      <c r="AF48" s="34"/>
      <c r="AG48" s="33">
        <f t="shared" si="8"/>
        <v>0</v>
      </c>
      <c r="AH48" s="34"/>
      <c r="AI48" s="34"/>
      <c r="AJ48" s="33">
        <f t="shared" si="9"/>
        <v>0</v>
      </c>
      <c r="AK48" s="34"/>
      <c r="AL48" s="34"/>
      <c r="AM48" s="33">
        <f t="shared" si="10"/>
        <v>0</v>
      </c>
      <c r="AN48" s="34"/>
      <c r="AO48" s="34"/>
      <c r="AP48" s="33">
        <f t="shared" si="11"/>
        <v>0</v>
      </c>
      <c r="AQ48" s="34"/>
      <c r="AR48" s="34"/>
      <c r="AS48" s="33">
        <f t="shared" si="12"/>
        <v>0</v>
      </c>
      <c r="AT48" s="34"/>
      <c r="AU48" s="34"/>
      <c r="AV48" s="33">
        <f t="shared" si="13"/>
        <v>0</v>
      </c>
      <c r="AW48" s="33">
        <f t="shared" si="14"/>
        <v>0</v>
      </c>
      <c r="AX48" s="33">
        <f t="shared" si="14"/>
        <v>0</v>
      </c>
      <c r="AY48" s="35"/>
      <c r="AZ48" s="35"/>
      <c r="BA48" s="35"/>
      <c r="BB48" s="35"/>
      <c r="BC48" s="35"/>
      <c r="BD48" s="35"/>
      <c r="BE48" s="34"/>
      <c r="BF48" s="34"/>
      <c r="BG48" s="33">
        <f t="shared" si="15"/>
        <v>0</v>
      </c>
      <c r="BH48" s="34"/>
      <c r="BI48" s="34"/>
      <c r="BJ48" s="33">
        <f t="shared" si="16"/>
        <v>0</v>
      </c>
      <c r="BK48" s="34"/>
      <c r="BL48" s="34"/>
      <c r="BM48" s="33">
        <f t="shared" si="17"/>
        <v>0</v>
      </c>
      <c r="BN48" s="34"/>
      <c r="BO48" s="34"/>
      <c r="BP48" s="34"/>
      <c r="BQ48" s="34"/>
      <c r="BR48" s="34"/>
      <c r="BS48" s="34"/>
      <c r="BT48" s="34"/>
      <c r="BU48" s="33">
        <f t="shared" si="18"/>
        <v>0</v>
      </c>
      <c r="BV48" s="34"/>
      <c r="BW48" s="34"/>
      <c r="BX48" s="33">
        <f t="shared" si="19"/>
        <v>0</v>
      </c>
      <c r="BY48" s="34"/>
      <c r="BZ48" s="34"/>
      <c r="CA48" s="33">
        <f t="shared" si="20"/>
        <v>0</v>
      </c>
      <c r="CB48" s="34"/>
      <c r="CC48" s="34"/>
      <c r="CD48" s="7">
        <f t="shared" si="21"/>
        <v>680</v>
      </c>
      <c r="CE48" s="8">
        <f t="shared" si="22"/>
        <v>680</v>
      </c>
      <c r="CF48" s="9">
        <f t="shared" si="23"/>
        <v>0</v>
      </c>
    </row>
    <row r="49" spans="1:84" ht="47.25" x14ac:dyDescent="0.2">
      <c r="A49" s="6" t="s">
        <v>109</v>
      </c>
      <c r="B49" s="33">
        <f t="shared" si="0"/>
        <v>0</v>
      </c>
      <c r="C49" s="34">
        <v>0</v>
      </c>
      <c r="D49" s="34">
        <v>0</v>
      </c>
      <c r="E49" s="34">
        <v>0</v>
      </c>
      <c r="F49" s="34">
        <v>0</v>
      </c>
      <c r="G49" s="33">
        <f t="shared" si="1"/>
        <v>0</v>
      </c>
      <c r="H49" s="34">
        <v>0</v>
      </c>
      <c r="I49" s="34">
        <v>0</v>
      </c>
      <c r="J49" s="34">
        <v>0</v>
      </c>
      <c r="K49" s="34">
        <v>0</v>
      </c>
      <c r="L49" s="33">
        <f t="shared" si="2"/>
        <v>901</v>
      </c>
      <c r="M49" s="34">
        <v>85</v>
      </c>
      <c r="N49" s="34">
        <v>96</v>
      </c>
      <c r="O49" s="34">
        <v>0</v>
      </c>
      <c r="P49" s="34">
        <v>720</v>
      </c>
      <c r="Q49" s="33">
        <f t="shared" si="3"/>
        <v>0</v>
      </c>
      <c r="R49" s="34">
        <v>0</v>
      </c>
      <c r="S49" s="34">
        <v>0</v>
      </c>
      <c r="T49" s="33">
        <f t="shared" si="4"/>
        <v>78</v>
      </c>
      <c r="U49" s="34">
        <v>78</v>
      </c>
      <c r="V49" s="34">
        <v>0</v>
      </c>
      <c r="W49" s="33">
        <f t="shared" si="5"/>
        <v>0</v>
      </c>
      <c r="X49" s="34">
        <v>0</v>
      </c>
      <c r="Y49" s="34">
        <v>0</v>
      </c>
      <c r="Z49" s="33">
        <f t="shared" si="6"/>
        <v>550</v>
      </c>
      <c r="AA49" s="34">
        <v>550</v>
      </c>
      <c r="AB49" s="34">
        <v>0</v>
      </c>
      <c r="AC49" s="33">
        <f t="shared" si="7"/>
        <v>0</v>
      </c>
      <c r="AD49" s="34">
        <v>0</v>
      </c>
      <c r="AE49" s="34"/>
      <c r="AF49" s="34">
        <v>0</v>
      </c>
      <c r="AG49" s="33">
        <f t="shared" si="8"/>
        <v>90</v>
      </c>
      <c r="AH49" s="34">
        <v>90</v>
      </c>
      <c r="AI49" s="34">
        <v>0</v>
      </c>
      <c r="AJ49" s="33">
        <f t="shared" si="9"/>
        <v>0</v>
      </c>
      <c r="AK49" s="34">
        <v>0</v>
      </c>
      <c r="AL49" s="34">
        <v>0</v>
      </c>
      <c r="AM49" s="33">
        <f t="shared" si="10"/>
        <v>0</v>
      </c>
      <c r="AN49" s="34">
        <v>0</v>
      </c>
      <c r="AO49" s="34">
        <v>0</v>
      </c>
      <c r="AP49" s="33">
        <f t="shared" si="11"/>
        <v>780</v>
      </c>
      <c r="AQ49" s="34">
        <v>780</v>
      </c>
      <c r="AR49" s="34">
        <v>0</v>
      </c>
      <c r="AS49" s="33">
        <f t="shared" si="12"/>
        <v>0</v>
      </c>
      <c r="AT49" s="34">
        <v>0</v>
      </c>
      <c r="AU49" s="34">
        <v>0</v>
      </c>
      <c r="AV49" s="33">
        <f t="shared" si="13"/>
        <v>400</v>
      </c>
      <c r="AW49" s="33">
        <f t="shared" si="14"/>
        <v>400</v>
      </c>
      <c r="AX49" s="33">
        <f t="shared" si="14"/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4">
        <v>400</v>
      </c>
      <c r="BF49" s="34">
        <v>0</v>
      </c>
      <c r="BG49" s="33">
        <f t="shared" si="15"/>
        <v>160</v>
      </c>
      <c r="BH49" s="34">
        <v>160</v>
      </c>
      <c r="BI49" s="34">
        <v>0</v>
      </c>
      <c r="BJ49" s="33">
        <f t="shared" si="16"/>
        <v>0</v>
      </c>
      <c r="BK49" s="34">
        <v>0</v>
      </c>
      <c r="BL49" s="34">
        <v>0</v>
      </c>
      <c r="BM49" s="33">
        <f t="shared" si="17"/>
        <v>1867</v>
      </c>
      <c r="BN49" s="34">
        <v>262</v>
      </c>
      <c r="BO49" s="34">
        <v>0</v>
      </c>
      <c r="BP49" s="34">
        <v>900</v>
      </c>
      <c r="BQ49" s="34">
        <v>705</v>
      </c>
      <c r="BR49" s="34">
        <v>0</v>
      </c>
      <c r="BS49" s="34">
        <v>0</v>
      </c>
      <c r="BT49" s="34">
        <v>0</v>
      </c>
      <c r="BU49" s="33">
        <f t="shared" si="18"/>
        <v>0</v>
      </c>
      <c r="BV49" s="34">
        <v>0</v>
      </c>
      <c r="BW49" s="34">
        <v>0</v>
      </c>
      <c r="BX49" s="33">
        <f t="shared" si="19"/>
        <v>45</v>
      </c>
      <c r="BY49" s="34">
        <v>45</v>
      </c>
      <c r="BZ49" s="34">
        <v>0</v>
      </c>
      <c r="CA49" s="33">
        <f t="shared" si="20"/>
        <v>0</v>
      </c>
      <c r="CB49" s="34">
        <v>0</v>
      </c>
      <c r="CC49" s="34">
        <v>0</v>
      </c>
      <c r="CD49" s="7">
        <f t="shared" si="21"/>
        <v>4871</v>
      </c>
      <c r="CE49" s="8">
        <f t="shared" si="22"/>
        <v>4871</v>
      </c>
      <c r="CF49" s="9">
        <f t="shared" si="23"/>
        <v>0</v>
      </c>
    </row>
    <row r="50" spans="1:84" ht="47.25" x14ac:dyDescent="0.2">
      <c r="A50" s="6" t="s">
        <v>110</v>
      </c>
      <c r="B50" s="33">
        <f t="shared" si="0"/>
        <v>176</v>
      </c>
      <c r="C50" s="34">
        <v>176</v>
      </c>
      <c r="D50" s="34">
        <v>0</v>
      </c>
      <c r="E50" s="34">
        <v>0</v>
      </c>
      <c r="F50" s="34">
        <v>0</v>
      </c>
      <c r="G50" s="33">
        <f t="shared" si="1"/>
        <v>0</v>
      </c>
      <c r="H50" s="34">
        <v>0</v>
      </c>
      <c r="I50" s="34">
        <v>0</v>
      </c>
      <c r="J50" s="34">
        <v>0</v>
      </c>
      <c r="K50" s="34">
        <v>0</v>
      </c>
      <c r="L50" s="33">
        <f t="shared" si="2"/>
        <v>441</v>
      </c>
      <c r="M50" s="34">
        <v>0</v>
      </c>
      <c r="N50" s="34">
        <v>0</v>
      </c>
      <c r="O50" s="34">
        <v>141</v>
      </c>
      <c r="P50" s="34">
        <v>300</v>
      </c>
      <c r="Q50" s="33">
        <f t="shared" si="3"/>
        <v>0</v>
      </c>
      <c r="R50" s="34">
        <v>0</v>
      </c>
      <c r="S50" s="34">
        <v>0</v>
      </c>
      <c r="T50" s="33">
        <f t="shared" si="4"/>
        <v>0</v>
      </c>
      <c r="U50" s="34">
        <v>0</v>
      </c>
      <c r="V50" s="34">
        <v>0</v>
      </c>
      <c r="W50" s="33">
        <f t="shared" si="5"/>
        <v>0</v>
      </c>
      <c r="X50" s="34">
        <v>0</v>
      </c>
      <c r="Y50" s="34">
        <v>0</v>
      </c>
      <c r="Z50" s="33">
        <f t="shared" si="6"/>
        <v>457</v>
      </c>
      <c r="AA50" s="34">
        <v>457</v>
      </c>
      <c r="AB50" s="34">
        <v>0</v>
      </c>
      <c r="AC50" s="33">
        <f t="shared" si="7"/>
        <v>0</v>
      </c>
      <c r="AD50" s="34">
        <v>0</v>
      </c>
      <c r="AE50" s="34"/>
      <c r="AF50" s="34">
        <v>0</v>
      </c>
      <c r="AG50" s="33">
        <f t="shared" si="8"/>
        <v>0</v>
      </c>
      <c r="AH50" s="34">
        <v>0</v>
      </c>
      <c r="AI50" s="34">
        <v>0</v>
      </c>
      <c r="AJ50" s="33">
        <f t="shared" si="9"/>
        <v>0</v>
      </c>
      <c r="AK50" s="34">
        <v>0</v>
      </c>
      <c r="AL50" s="34">
        <v>0</v>
      </c>
      <c r="AM50" s="33">
        <f t="shared" si="10"/>
        <v>0</v>
      </c>
      <c r="AN50" s="34">
        <v>0</v>
      </c>
      <c r="AO50" s="34">
        <v>0</v>
      </c>
      <c r="AP50" s="33">
        <f t="shared" si="11"/>
        <v>0</v>
      </c>
      <c r="AQ50" s="34">
        <v>0</v>
      </c>
      <c r="AR50" s="34">
        <v>0</v>
      </c>
      <c r="AS50" s="33">
        <f t="shared" si="12"/>
        <v>0</v>
      </c>
      <c r="AT50" s="34">
        <v>0</v>
      </c>
      <c r="AU50" s="34">
        <v>0</v>
      </c>
      <c r="AV50" s="33">
        <f t="shared" si="13"/>
        <v>0</v>
      </c>
      <c r="AW50" s="33">
        <f t="shared" si="14"/>
        <v>0</v>
      </c>
      <c r="AX50" s="33">
        <f t="shared" si="14"/>
        <v>0</v>
      </c>
      <c r="AY50" s="35">
        <v>0</v>
      </c>
      <c r="AZ50" s="35">
        <v>0</v>
      </c>
      <c r="BA50" s="35">
        <v>0</v>
      </c>
      <c r="BB50" s="35">
        <v>0</v>
      </c>
      <c r="BC50" s="35">
        <v>0</v>
      </c>
      <c r="BD50" s="35">
        <v>0</v>
      </c>
      <c r="BE50" s="34">
        <v>0</v>
      </c>
      <c r="BF50" s="34">
        <v>0</v>
      </c>
      <c r="BG50" s="33">
        <f t="shared" si="15"/>
        <v>0</v>
      </c>
      <c r="BH50" s="34">
        <v>0</v>
      </c>
      <c r="BI50" s="34">
        <v>0</v>
      </c>
      <c r="BJ50" s="33">
        <f t="shared" si="16"/>
        <v>0</v>
      </c>
      <c r="BK50" s="34">
        <v>0</v>
      </c>
      <c r="BL50" s="34">
        <v>0</v>
      </c>
      <c r="BM50" s="33">
        <f t="shared" si="17"/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3">
        <f t="shared" si="18"/>
        <v>95</v>
      </c>
      <c r="BV50" s="34">
        <v>95</v>
      </c>
      <c r="BW50" s="34"/>
      <c r="BX50" s="33">
        <f t="shared" si="19"/>
        <v>0</v>
      </c>
      <c r="BY50" s="34"/>
      <c r="BZ50" s="34"/>
      <c r="CA50" s="33">
        <f t="shared" si="20"/>
        <v>0</v>
      </c>
      <c r="CB50" s="34"/>
      <c r="CC50" s="34"/>
      <c r="CD50" s="7">
        <f t="shared" si="21"/>
        <v>1169</v>
      </c>
      <c r="CE50" s="8">
        <f t="shared" si="22"/>
        <v>1169</v>
      </c>
      <c r="CF50" s="9">
        <f t="shared" si="23"/>
        <v>0</v>
      </c>
    </row>
    <row r="51" spans="1:84" ht="31.5" x14ac:dyDescent="0.2">
      <c r="A51" s="6" t="s">
        <v>111</v>
      </c>
      <c r="B51" s="33">
        <f t="shared" si="0"/>
        <v>0</v>
      </c>
      <c r="C51" s="34"/>
      <c r="D51" s="34"/>
      <c r="E51" s="34"/>
      <c r="F51" s="34"/>
      <c r="G51" s="33">
        <f t="shared" si="1"/>
        <v>947</v>
      </c>
      <c r="H51" s="34"/>
      <c r="I51" s="34"/>
      <c r="J51" s="34"/>
      <c r="K51" s="36">
        <v>947</v>
      </c>
      <c r="L51" s="33">
        <f t="shared" si="2"/>
        <v>0</v>
      </c>
      <c r="M51" s="34"/>
      <c r="N51" s="34"/>
      <c r="O51" s="34"/>
      <c r="P51" s="34"/>
      <c r="Q51" s="33">
        <f t="shared" si="3"/>
        <v>0</v>
      </c>
      <c r="R51" s="34"/>
      <c r="S51" s="34"/>
      <c r="T51" s="33">
        <f t="shared" si="4"/>
        <v>0</v>
      </c>
      <c r="U51" s="34"/>
      <c r="V51" s="34"/>
      <c r="W51" s="33">
        <f t="shared" si="5"/>
        <v>0</v>
      </c>
      <c r="X51" s="34"/>
      <c r="Y51" s="34"/>
      <c r="Z51" s="33">
        <f t="shared" si="6"/>
        <v>378</v>
      </c>
      <c r="AA51" s="34"/>
      <c r="AB51" s="36">
        <v>378</v>
      </c>
      <c r="AC51" s="33">
        <f t="shared" si="7"/>
        <v>0</v>
      </c>
      <c r="AD51" s="34"/>
      <c r="AE51" s="34"/>
      <c r="AF51" s="34"/>
      <c r="AG51" s="33">
        <f t="shared" si="8"/>
        <v>0</v>
      </c>
      <c r="AH51" s="34"/>
      <c r="AI51" s="34"/>
      <c r="AJ51" s="33">
        <f t="shared" si="9"/>
        <v>0</v>
      </c>
      <c r="AK51" s="34"/>
      <c r="AL51" s="34"/>
      <c r="AM51" s="33">
        <f t="shared" si="10"/>
        <v>0</v>
      </c>
      <c r="AN51" s="34"/>
      <c r="AO51" s="34"/>
      <c r="AP51" s="33">
        <f t="shared" si="11"/>
        <v>0</v>
      </c>
      <c r="AQ51" s="34"/>
      <c r="AR51" s="34"/>
      <c r="AS51" s="33">
        <f t="shared" si="12"/>
        <v>0</v>
      </c>
      <c r="AT51" s="34"/>
      <c r="AU51" s="34"/>
      <c r="AV51" s="33">
        <f t="shared" si="13"/>
        <v>0</v>
      </c>
      <c r="AW51" s="33">
        <f t="shared" si="14"/>
        <v>0</v>
      </c>
      <c r="AX51" s="33">
        <f t="shared" si="14"/>
        <v>0</v>
      </c>
      <c r="AY51" s="35"/>
      <c r="AZ51" s="35"/>
      <c r="BA51" s="35"/>
      <c r="BB51" s="35"/>
      <c r="BC51" s="35"/>
      <c r="BD51" s="35"/>
      <c r="BE51" s="34"/>
      <c r="BF51" s="34"/>
      <c r="BG51" s="33">
        <f t="shared" si="15"/>
        <v>0</v>
      </c>
      <c r="BH51" s="34"/>
      <c r="BI51" s="34"/>
      <c r="BJ51" s="33">
        <f t="shared" si="16"/>
        <v>0</v>
      </c>
      <c r="BK51" s="34"/>
      <c r="BL51" s="34"/>
      <c r="BM51" s="33">
        <f t="shared" si="17"/>
        <v>0</v>
      </c>
      <c r="BN51" s="34"/>
      <c r="BO51" s="34"/>
      <c r="BP51" s="34"/>
      <c r="BQ51" s="34"/>
      <c r="BR51" s="34"/>
      <c r="BS51" s="34"/>
      <c r="BT51" s="34"/>
      <c r="BU51" s="33">
        <f t="shared" si="18"/>
        <v>0</v>
      </c>
      <c r="BV51" s="34"/>
      <c r="BW51" s="34"/>
      <c r="BX51" s="33">
        <f t="shared" si="19"/>
        <v>0</v>
      </c>
      <c r="BY51" s="34"/>
      <c r="BZ51" s="34"/>
      <c r="CA51" s="33">
        <f t="shared" si="20"/>
        <v>0</v>
      </c>
      <c r="CB51" s="34"/>
      <c r="CC51" s="34"/>
      <c r="CD51" s="7">
        <f t="shared" si="21"/>
        <v>1325</v>
      </c>
      <c r="CE51" s="8">
        <f t="shared" si="22"/>
        <v>0</v>
      </c>
      <c r="CF51" s="9">
        <f t="shared" si="23"/>
        <v>1325</v>
      </c>
    </row>
    <row r="52" spans="1:84" ht="47.25" x14ac:dyDescent="0.2">
      <c r="A52" s="6" t="s">
        <v>112</v>
      </c>
      <c r="B52" s="33">
        <f t="shared" si="0"/>
        <v>0</v>
      </c>
      <c r="C52" s="34"/>
      <c r="D52" s="34"/>
      <c r="E52" s="34"/>
      <c r="F52" s="34"/>
      <c r="G52" s="33">
        <f t="shared" si="1"/>
        <v>0</v>
      </c>
      <c r="H52" s="34"/>
      <c r="I52" s="34"/>
      <c r="J52" s="34"/>
      <c r="K52" s="34"/>
      <c r="L52" s="33">
        <f t="shared" si="2"/>
        <v>2097</v>
      </c>
      <c r="M52" s="34">
        <v>0</v>
      </c>
      <c r="N52" s="34">
        <v>0</v>
      </c>
      <c r="O52" s="34">
        <v>0</v>
      </c>
      <c r="P52" s="34">
        <v>2097</v>
      </c>
      <c r="Q52" s="33">
        <f t="shared" si="3"/>
        <v>0</v>
      </c>
      <c r="R52" s="34">
        <v>0</v>
      </c>
      <c r="S52" s="34">
        <v>0</v>
      </c>
      <c r="T52" s="33">
        <f t="shared" si="4"/>
        <v>0</v>
      </c>
      <c r="U52" s="34">
        <v>0</v>
      </c>
      <c r="V52" s="34">
        <v>0</v>
      </c>
      <c r="W52" s="33">
        <f t="shared" si="5"/>
        <v>0</v>
      </c>
      <c r="X52" s="34">
        <v>0</v>
      </c>
      <c r="Y52" s="34">
        <v>0</v>
      </c>
      <c r="Z52" s="33">
        <f t="shared" si="6"/>
        <v>165</v>
      </c>
      <c r="AA52" s="34">
        <v>100</v>
      </c>
      <c r="AB52" s="34">
        <v>65</v>
      </c>
      <c r="AC52" s="33">
        <f t="shared" si="7"/>
        <v>0</v>
      </c>
      <c r="AD52" s="34"/>
      <c r="AE52" s="34"/>
      <c r="AF52" s="34"/>
      <c r="AG52" s="33">
        <f t="shared" si="8"/>
        <v>0</v>
      </c>
      <c r="AH52" s="34"/>
      <c r="AI52" s="34"/>
      <c r="AJ52" s="33">
        <f t="shared" si="9"/>
        <v>0</v>
      </c>
      <c r="AK52" s="34"/>
      <c r="AL52" s="34"/>
      <c r="AM52" s="33">
        <f t="shared" si="10"/>
        <v>0</v>
      </c>
      <c r="AN52" s="34"/>
      <c r="AO52" s="34"/>
      <c r="AP52" s="33">
        <f t="shared" si="11"/>
        <v>0</v>
      </c>
      <c r="AQ52" s="34"/>
      <c r="AR52" s="34"/>
      <c r="AS52" s="33">
        <f t="shared" si="12"/>
        <v>0</v>
      </c>
      <c r="AT52" s="34"/>
      <c r="AU52" s="34"/>
      <c r="AV52" s="33">
        <f t="shared" si="13"/>
        <v>0</v>
      </c>
      <c r="AW52" s="33">
        <f t="shared" si="14"/>
        <v>0</v>
      </c>
      <c r="AX52" s="33">
        <f t="shared" si="14"/>
        <v>0</v>
      </c>
      <c r="AY52" s="35"/>
      <c r="AZ52" s="35"/>
      <c r="BA52" s="35"/>
      <c r="BB52" s="35"/>
      <c r="BC52" s="35"/>
      <c r="BD52" s="35"/>
      <c r="BE52" s="34"/>
      <c r="BF52" s="34"/>
      <c r="BG52" s="33">
        <f t="shared" si="15"/>
        <v>0</v>
      </c>
      <c r="BH52" s="34"/>
      <c r="BI52" s="34"/>
      <c r="BJ52" s="33">
        <f t="shared" si="16"/>
        <v>0</v>
      </c>
      <c r="BK52" s="34"/>
      <c r="BL52" s="34"/>
      <c r="BM52" s="33">
        <f t="shared" si="17"/>
        <v>105</v>
      </c>
      <c r="BN52" s="34">
        <v>45</v>
      </c>
      <c r="BO52" s="34">
        <v>0</v>
      </c>
      <c r="BP52" s="34">
        <v>60</v>
      </c>
      <c r="BQ52" s="34"/>
      <c r="BR52" s="34"/>
      <c r="BS52" s="34"/>
      <c r="BT52" s="34"/>
      <c r="BU52" s="33">
        <f t="shared" si="18"/>
        <v>0</v>
      </c>
      <c r="BV52" s="34"/>
      <c r="BW52" s="34"/>
      <c r="BX52" s="33">
        <f t="shared" si="19"/>
        <v>0</v>
      </c>
      <c r="BY52" s="34"/>
      <c r="BZ52" s="34"/>
      <c r="CA52" s="33">
        <f t="shared" si="20"/>
        <v>0</v>
      </c>
      <c r="CB52" s="34"/>
      <c r="CC52" s="34"/>
      <c r="CD52" s="7">
        <f t="shared" si="21"/>
        <v>2367</v>
      </c>
      <c r="CE52" s="8">
        <f t="shared" si="22"/>
        <v>2302</v>
      </c>
      <c r="CF52" s="9">
        <f t="shared" si="23"/>
        <v>65</v>
      </c>
    </row>
    <row r="53" spans="1:84" ht="31.5" x14ac:dyDescent="0.2">
      <c r="A53" s="6" t="s">
        <v>113</v>
      </c>
      <c r="B53" s="33">
        <f t="shared" si="0"/>
        <v>0</v>
      </c>
      <c r="C53" s="34"/>
      <c r="D53" s="34"/>
      <c r="E53" s="34"/>
      <c r="F53" s="34"/>
      <c r="G53" s="33">
        <f t="shared" si="1"/>
        <v>0</v>
      </c>
      <c r="H53" s="34"/>
      <c r="I53" s="34"/>
      <c r="J53" s="34"/>
      <c r="K53" s="34"/>
      <c r="L53" s="33">
        <f t="shared" si="2"/>
        <v>1000</v>
      </c>
      <c r="M53" s="34">
        <v>0</v>
      </c>
      <c r="N53" s="34">
        <v>0</v>
      </c>
      <c r="O53" s="34">
        <v>0</v>
      </c>
      <c r="P53" s="34">
        <v>1000</v>
      </c>
      <c r="Q53" s="33">
        <f t="shared" si="3"/>
        <v>0</v>
      </c>
      <c r="R53" s="34">
        <v>0</v>
      </c>
      <c r="S53" s="34">
        <v>0</v>
      </c>
      <c r="T53" s="33">
        <f t="shared" si="4"/>
        <v>0</v>
      </c>
      <c r="U53" s="34">
        <v>0</v>
      </c>
      <c r="V53" s="34">
        <v>0</v>
      </c>
      <c r="W53" s="33">
        <f t="shared" si="5"/>
        <v>0</v>
      </c>
      <c r="X53" s="34">
        <v>0</v>
      </c>
      <c r="Y53" s="34">
        <v>0</v>
      </c>
      <c r="Z53" s="33">
        <f t="shared" si="6"/>
        <v>300</v>
      </c>
      <c r="AA53" s="34">
        <v>300</v>
      </c>
      <c r="AB53" s="34">
        <v>0</v>
      </c>
      <c r="AC53" s="33">
        <f t="shared" si="7"/>
        <v>0</v>
      </c>
      <c r="AD53" s="34"/>
      <c r="AE53" s="34"/>
      <c r="AF53" s="34"/>
      <c r="AG53" s="33">
        <f t="shared" si="8"/>
        <v>0</v>
      </c>
      <c r="AH53" s="34"/>
      <c r="AI53" s="34"/>
      <c r="AJ53" s="33">
        <f t="shared" si="9"/>
        <v>0</v>
      </c>
      <c r="AK53" s="34"/>
      <c r="AL53" s="34"/>
      <c r="AM53" s="33">
        <f t="shared" si="10"/>
        <v>0</v>
      </c>
      <c r="AN53" s="34"/>
      <c r="AO53" s="34"/>
      <c r="AP53" s="33">
        <f t="shared" si="11"/>
        <v>0</v>
      </c>
      <c r="AQ53" s="34"/>
      <c r="AR53" s="34"/>
      <c r="AS53" s="33">
        <f t="shared" si="12"/>
        <v>0</v>
      </c>
      <c r="AT53" s="34"/>
      <c r="AU53" s="34"/>
      <c r="AV53" s="33">
        <f t="shared" si="13"/>
        <v>0</v>
      </c>
      <c r="AW53" s="33">
        <f t="shared" si="14"/>
        <v>0</v>
      </c>
      <c r="AX53" s="33">
        <f t="shared" si="14"/>
        <v>0</v>
      </c>
      <c r="AY53" s="35"/>
      <c r="AZ53" s="35"/>
      <c r="BA53" s="35"/>
      <c r="BB53" s="35"/>
      <c r="BC53" s="35"/>
      <c r="BD53" s="35"/>
      <c r="BE53" s="34"/>
      <c r="BF53" s="34"/>
      <c r="BG53" s="33">
        <f t="shared" si="15"/>
        <v>0</v>
      </c>
      <c r="BH53" s="34"/>
      <c r="BI53" s="34"/>
      <c r="BJ53" s="33">
        <f t="shared" si="16"/>
        <v>0</v>
      </c>
      <c r="BK53" s="34"/>
      <c r="BL53" s="34"/>
      <c r="BM53" s="33">
        <f t="shared" si="17"/>
        <v>0</v>
      </c>
      <c r="BN53" s="34"/>
      <c r="BO53" s="34"/>
      <c r="BP53" s="34"/>
      <c r="BQ53" s="34"/>
      <c r="BR53" s="34"/>
      <c r="BS53" s="34"/>
      <c r="BT53" s="34"/>
      <c r="BU53" s="33">
        <f t="shared" si="18"/>
        <v>0</v>
      </c>
      <c r="BV53" s="34"/>
      <c r="BW53" s="34"/>
      <c r="BX53" s="33">
        <f t="shared" si="19"/>
        <v>0</v>
      </c>
      <c r="BY53" s="34"/>
      <c r="BZ53" s="34"/>
      <c r="CA53" s="33">
        <f t="shared" si="20"/>
        <v>0</v>
      </c>
      <c r="CB53" s="34"/>
      <c r="CC53" s="34"/>
      <c r="CD53" s="7">
        <f t="shared" si="21"/>
        <v>1300</v>
      </c>
      <c r="CE53" s="8">
        <f t="shared" si="22"/>
        <v>1300</v>
      </c>
      <c r="CF53" s="9">
        <f t="shared" si="23"/>
        <v>0</v>
      </c>
    </row>
    <row r="54" spans="1:84" ht="31.5" x14ac:dyDescent="0.2">
      <c r="A54" s="6" t="s">
        <v>114</v>
      </c>
      <c r="B54" s="33">
        <f t="shared" si="0"/>
        <v>0</v>
      </c>
      <c r="C54" s="34"/>
      <c r="D54" s="34"/>
      <c r="E54" s="34"/>
      <c r="F54" s="34"/>
      <c r="G54" s="33">
        <f t="shared" si="1"/>
        <v>0</v>
      </c>
      <c r="H54" s="34"/>
      <c r="I54" s="34"/>
      <c r="J54" s="34"/>
      <c r="K54" s="34"/>
      <c r="L54" s="33">
        <f t="shared" si="2"/>
        <v>400</v>
      </c>
      <c r="M54" s="34">
        <v>0</v>
      </c>
      <c r="N54" s="34">
        <v>0</v>
      </c>
      <c r="O54" s="34">
        <v>0</v>
      </c>
      <c r="P54" s="34">
        <v>400</v>
      </c>
      <c r="Q54" s="33">
        <f t="shared" si="3"/>
        <v>0</v>
      </c>
      <c r="R54" s="34"/>
      <c r="S54" s="34"/>
      <c r="T54" s="33">
        <f t="shared" si="4"/>
        <v>0</v>
      </c>
      <c r="U54" s="34"/>
      <c r="V54" s="34"/>
      <c r="W54" s="33">
        <f t="shared" si="5"/>
        <v>0</v>
      </c>
      <c r="X54" s="34"/>
      <c r="Y54" s="34"/>
      <c r="Z54" s="33">
        <f t="shared" si="6"/>
        <v>0</v>
      </c>
      <c r="AA54" s="34"/>
      <c r="AB54" s="34"/>
      <c r="AC54" s="33">
        <f t="shared" si="7"/>
        <v>0</v>
      </c>
      <c r="AD54" s="34"/>
      <c r="AE54" s="34"/>
      <c r="AF54" s="34"/>
      <c r="AG54" s="33">
        <f t="shared" si="8"/>
        <v>0</v>
      </c>
      <c r="AH54" s="34"/>
      <c r="AI54" s="34"/>
      <c r="AJ54" s="33">
        <f t="shared" si="9"/>
        <v>0</v>
      </c>
      <c r="AK54" s="34"/>
      <c r="AL54" s="34"/>
      <c r="AM54" s="33">
        <f t="shared" si="10"/>
        <v>0</v>
      </c>
      <c r="AN54" s="34"/>
      <c r="AO54" s="34"/>
      <c r="AP54" s="33">
        <f t="shared" si="11"/>
        <v>536</v>
      </c>
      <c r="AQ54" s="34">
        <v>536</v>
      </c>
      <c r="AR54" s="34"/>
      <c r="AS54" s="33">
        <f t="shared" si="12"/>
        <v>0</v>
      </c>
      <c r="AT54" s="34"/>
      <c r="AU54" s="34"/>
      <c r="AV54" s="33">
        <f t="shared" si="13"/>
        <v>0</v>
      </c>
      <c r="AW54" s="33">
        <f t="shared" si="14"/>
        <v>0</v>
      </c>
      <c r="AX54" s="33">
        <f t="shared" si="14"/>
        <v>0</v>
      </c>
      <c r="AY54" s="35"/>
      <c r="AZ54" s="35"/>
      <c r="BA54" s="35"/>
      <c r="BB54" s="35"/>
      <c r="BC54" s="35"/>
      <c r="BD54" s="35"/>
      <c r="BE54" s="34"/>
      <c r="BF54" s="34"/>
      <c r="BG54" s="33">
        <f t="shared" si="15"/>
        <v>0</v>
      </c>
      <c r="BH54" s="34"/>
      <c r="BI54" s="34"/>
      <c r="BJ54" s="33">
        <f t="shared" si="16"/>
        <v>0</v>
      </c>
      <c r="BK54" s="34"/>
      <c r="BL54" s="34"/>
      <c r="BM54" s="33">
        <f t="shared" si="17"/>
        <v>310</v>
      </c>
      <c r="BN54" s="34">
        <v>90</v>
      </c>
      <c r="BO54" s="34">
        <v>0</v>
      </c>
      <c r="BP54" s="34">
        <v>220</v>
      </c>
      <c r="BQ54" s="34"/>
      <c r="BR54" s="34"/>
      <c r="BS54" s="34"/>
      <c r="BT54" s="34"/>
      <c r="BU54" s="33">
        <f t="shared" si="18"/>
        <v>0</v>
      </c>
      <c r="BV54" s="34"/>
      <c r="BW54" s="34"/>
      <c r="BX54" s="33">
        <f t="shared" si="19"/>
        <v>0</v>
      </c>
      <c r="BY54" s="34"/>
      <c r="BZ54" s="34"/>
      <c r="CA54" s="33">
        <f t="shared" si="20"/>
        <v>0</v>
      </c>
      <c r="CB54" s="34"/>
      <c r="CC54" s="34"/>
      <c r="CD54" s="7">
        <f t="shared" si="21"/>
        <v>1246</v>
      </c>
      <c r="CE54" s="8">
        <f t="shared" si="22"/>
        <v>1246</v>
      </c>
      <c r="CF54" s="9">
        <f t="shared" si="23"/>
        <v>0</v>
      </c>
    </row>
    <row r="55" spans="1:84" ht="47.25" x14ac:dyDescent="0.2">
      <c r="A55" s="6" t="s">
        <v>115</v>
      </c>
      <c r="B55" s="33">
        <f t="shared" si="0"/>
        <v>0</v>
      </c>
      <c r="C55" s="34"/>
      <c r="D55" s="34"/>
      <c r="E55" s="34"/>
      <c r="F55" s="34"/>
      <c r="G55" s="33">
        <f t="shared" si="1"/>
        <v>0</v>
      </c>
      <c r="H55" s="34"/>
      <c r="I55" s="34"/>
      <c r="J55" s="34"/>
      <c r="K55" s="34"/>
      <c r="L55" s="33">
        <f t="shared" si="2"/>
        <v>260</v>
      </c>
      <c r="M55" s="34">
        <v>0</v>
      </c>
      <c r="N55" s="34">
        <v>0</v>
      </c>
      <c r="O55" s="34">
        <v>0</v>
      </c>
      <c r="P55" s="34">
        <v>260</v>
      </c>
      <c r="Q55" s="33">
        <f t="shared" si="3"/>
        <v>0</v>
      </c>
      <c r="R55" s="34"/>
      <c r="S55" s="34"/>
      <c r="T55" s="33">
        <f t="shared" si="4"/>
        <v>0</v>
      </c>
      <c r="U55" s="34"/>
      <c r="V55" s="34"/>
      <c r="W55" s="33">
        <f t="shared" si="5"/>
        <v>0</v>
      </c>
      <c r="X55" s="34"/>
      <c r="Y55" s="34"/>
      <c r="Z55" s="33">
        <f t="shared" si="6"/>
        <v>328</v>
      </c>
      <c r="AA55" s="34">
        <v>328</v>
      </c>
      <c r="AB55" s="34">
        <v>0</v>
      </c>
      <c r="AC55" s="33">
        <f t="shared" si="7"/>
        <v>0</v>
      </c>
      <c r="AD55" s="34">
        <v>0</v>
      </c>
      <c r="AE55" s="34"/>
      <c r="AF55" s="34">
        <v>0</v>
      </c>
      <c r="AG55" s="33">
        <f t="shared" si="8"/>
        <v>0</v>
      </c>
      <c r="AH55" s="34">
        <v>0</v>
      </c>
      <c r="AI55" s="34">
        <v>0</v>
      </c>
      <c r="AJ55" s="33">
        <f t="shared" si="9"/>
        <v>0</v>
      </c>
      <c r="AK55" s="34">
        <v>0</v>
      </c>
      <c r="AL55" s="34">
        <v>0</v>
      </c>
      <c r="AM55" s="33">
        <f t="shared" si="10"/>
        <v>0</v>
      </c>
      <c r="AN55" s="34">
        <v>0</v>
      </c>
      <c r="AO55" s="34">
        <v>0</v>
      </c>
      <c r="AP55" s="33">
        <f t="shared" si="11"/>
        <v>388</v>
      </c>
      <c r="AQ55" s="34">
        <v>388</v>
      </c>
      <c r="AR55" s="34"/>
      <c r="AS55" s="33">
        <f t="shared" si="12"/>
        <v>0</v>
      </c>
      <c r="AT55" s="34"/>
      <c r="AU55" s="34"/>
      <c r="AV55" s="33">
        <f t="shared" si="13"/>
        <v>0</v>
      </c>
      <c r="AW55" s="33">
        <f t="shared" si="14"/>
        <v>0</v>
      </c>
      <c r="AX55" s="33">
        <f t="shared" si="14"/>
        <v>0</v>
      </c>
      <c r="AY55" s="35"/>
      <c r="AZ55" s="35"/>
      <c r="BA55" s="35"/>
      <c r="BB55" s="35"/>
      <c r="BC55" s="35"/>
      <c r="BD55" s="35"/>
      <c r="BE55" s="34"/>
      <c r="BF55" s="34"/>
      <c r="BG55" s="33">
        <f t="shared" si="15"/>
        <v>0</v>
      </c>
      <c r="BH55" s="34"/>
      <c r="BI55" s="34"/>
      <c r="BJ55" s="33">
        <f t="shared" si="16"/>
        <v>0</v>
      </c>
      <c r="BK55" s="34"/>
      <c r="BL55" s="34"/>
      <c r="BM55" s="33">
        <f t="shared" si="17"/>
        <v>0</v>
      </c>
      <c r="BN55" s="34"/>
      <c r="BO55" s="34"/>
      <c r="BP55" s="34"/>
      <c r="BQ55" s="34"/>
      <c r="BR55" s="34"/>
      <c r="BS55" s="34"/>
      <c r="BT55" s="34"/>
      <c r="BU55" s="33">
        <f t="shared" si="18"/>
        <v>0</v>
      </c>
      <c r="BV55" s="34"/>
      <c r="BW55" s="34"/>
      <c r="BX55" s="33">
        <f t="shared" si="19"/>
        <v>0</v>
      </c>
      <c r="BY55" s="34"/>
      <c r="BZ55" s="34"/>
      <c r="CA55" s="33">
        <f t="shared" si="20"/>
        <v>0</v>
      </c>
      <c r="CB55" s="34"/>
      <c r="CC55" s="34"/>
      <c r="CD55" s="7">
        <f t="shared" si="21"/>
        <v>976</v>
      </c>
      <c r="CE55" s="8">
        <f t="shared" si="22"/>
        <v>976</v>
      </c>
      <c r="CF55" s="9">
        <f t="shared" si="23"/>
        <v>0</v>
      </c>
    </row>
    <row r="56" spans="1:84" ht="43.5" customHeight="1" x14ac:dyDescent="0.2">
      <c r="A56" s="6" t="s">
        <v>156</v>
      </c>
      <c r="B56" s="33">
        <f t="shared" si="0"/>
        <v>0</v>
      </c>
      <c r="C56" s="34">
        <v>0</v>
      </c>
      <c r="D56" s="34">
        <v>0</v>
      </c>
      <c r="E56" s="34">
        <v>0</v>
      </c>
      <c r="F56" s="34">
        <v>0</v>
      </c>
      <c r="G56" s="33">
        <f t="shared" si="1"/>
        <v>0</v>
      </c>
      <c r="H56" s="34">
        <v>0</v>
      </c>
      <c r="I56" s="34">
        <v>0</v>
      </c>
      <c r="J56" s="34">
        <v>0</v>
      </c>
      <c r="K56" s="34">
        <v>0</v>
      </c>
      <c r="L56" s="33">
        <f t="shared" si="2"/>
        <v>308</v>
      </c>
      <c r="M56" s="34">
        <v>0</v>
      </c>
      <c r="N56" s="34">
        <v>0</v>
      </c>
      <c r="O56" s="34">
        <v>0</v>
      </c>
      <c r="P56" s="34">
        <v>308</v>
      </c>
      <c r="Q56" s="33">
        <f t="shared" si="3"/>
        <v>0</v>
      </c>
      <c r="R56" s="34">
        <v>0</v>
      </c>
      <c r="S56" s="34">
        <v>0</v>
      </c>
      <c r="T56" s="33">
        <f t="shared" si="4"/>
        <v>120</v>
      </c>
      <c r="U56" s="34">
        <v>120</v>
      </c>
      <c r="V56" s="34">
        <v>0</v>
      </c>
      <c r="W56" s="33">
        <f t="shared" si="5"/>
        <v>0</v>
      </c>
      <c r="X56" s="34">
        <v>0</v>
      </c>
      <c r="Y56" s="34">
        <v>0</v>
      </c>
      <c r="Z56" s="33">
        <f t="shared" si="6"/>
        <v>170</v>
      </c>
      <c r="AA56" s="34">
        <v>170</v>
      </c>
      <c r="AB56" s="34">
        <v>0</v>
      </c>
      <c r="AC56" s="33">
        <f t="shared" si="7"/>
        <v>0</v>
      </c>
      <c r="AD56" s="34">
        <v>0</v>
      </c>
      <c r="AE56" s="34"/>
      <c r="AF56" s="34">
        <v>0</v>
      </c>
      <c r="AG56" s="33">
        <f t="shared" si="8"/>
        <v>0</v>
      </c>
      <c r="AH56" s="34">
        <v>0</v>
      </c>
      <c r="AI56" s="34">
        <v>0</v>
      </c>
      <c r="AJ56" s="33">
        <f t="shared" si="9"/>
        <v>0</v>
      </c>
      <c r="AK56" s="34">
        <v>0</v>
      </c>
      <c r="AL56" s="34">
        <v>0</v>
      </c>
      <c r="AM56" s="33">
        <f t="shared" si="10"/>
        <v>0</v>
      </c>
      <c r="AN56" s="34">
        <v>0</v>
      </c>
      <c r="AO56" s="34">
        <v>0</v>
      </c>
      <c r="AP56" s="33">
        <f t="shared" si="11"/>
        <v>0</v>
      </c>
      <c r="AQ56" s="34">
        <v>0</v>
      </c>
      <c r="AR56" s="34">
        <v>0</v>
      </c>
      <c r="AS56" s="33">
        <f t="shared" si="12"/>
        <v>0</v>
      </c>
      <c r="AT56" s="34">
        <v>0</v>
      </c>
      <c r="AU56" s="34">
        <v>0</v>
      </c>
      <c r="AV56" s="33">
        <f t="shared" si="13"/>
        <v>585</v>
      </c>
      <c r="AW56" s="33">
        <f t="shared" si="14"/>
        <v>585</v>
      </c>
      <c r="AX56" s="33">
        <f t="shared" si="14"/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0</v>
      </c>
      <c r="BE56" s="34">
        <v>585</v>
      </c>
      <c r="BF56" s="34">
        <v>0</v>
      </c>
      <c r="BG56" s="33">
        <f t="shared" si="15"/>
        <v>0</v>
      </c>
      <c r="BH56" s="34">
        <v>0</v>
      </c>
      <c r="BI56" s="34">
        <v>0</v>
      </c>
      <c r="BJ56" s="33">
        <f t="shared" si="16"/>
        <v>0</v>
      </c>
      <c r="BK56" s="34">
        <v>0</v>
      </c>
      <c r="BL56" s="34">
        <v>0</v>
      </c>
      <c r="BM56" s="33">
        <f t="shared" si="17"/>
        <v>762</v>
      </c>
      <c r="BN56" s="34">
        <v>240</v>
      </c>
      <c r="BO56" s="34">
        <v>0</v>
      </c>
      <c r="BP56" s="34">
        <v>522</v>
      </c>
      <c r="BQ56" s="34">
        <v>0</v>
      </c>
      <c r="BR56" s="34">
        <v>0</v>
      </c>
      <c r="BS56" s="34">
        <v>0</v>
      </c>
      <c r="BT56" s="34">
        <v>0</v>
      </c>
      <c r="BU56" s="33">
        <f t="shared" si="18"/>
        <v>0</v>
      </c>
      <c r="BV56" s="34">
        <v>0</v>
      </c>
      <c r="BW56" s="34">
        <v>0</v>
      </c>
      <c r="BX56" s="33">
        <f t="shared" si="19"/>
        <v>0</v>
      </c>
      <c r="BY56" s="34">
        <v>0</v>
      </c>
      <c r="BZ56" s="34">
        <v>0</v>
      </c>
      <c r="CA56" s="33">
        <f t="shared" si="20"/>
        <v>0</v>
      </c>
      <c r="CB56" s="34">
        <v>0</v>
      </c>
      <c r="CC56" s="34">
        <v>0</v>
      </c>
      <c r="CD56" s="7">
        <f t="shared" si="21"/>
        <v>1945</v>
      </c>
      <c r="CE56" s="8">
        <f t="shared" si="22"/>
        <v>1945</v>
      </c>
      <c r="CF56" s="9">
        <f t="shared" si="23"/>
        <v>0</v>
      </c>
    </row>
    <row r="57" spans="1:84" ht="47.25" x14ac:dyDescent="0.2">
      <c r="A57" s="6" t="s">
        <v>116</v>
      </c>
      <c r="B57" s="33">
        <f t="shared" si="0"/>
        <v>0</v>
      </c>
      <c r="C57" s="34"/>
      <c r="D57" s="34"/>
      <c r="E57" s="34"/>
      <c r="F57" s="34"/>
      <c r="G57" s="33">
        <f t="shared" si="1"/>
        <v>0</v>
      </c>
      <c r="H57" s="34"/>
      <c r="I57" s="34"/>
      <c r="J57" s="34"/>
      <c r="K57" s="34"/>
      <c r="L57" s="33">
        <f t="shared" si="2"/>
        <v>730</v>
      </c>
      <c r="M57" s="34">
        <v>0</v>
      </c>
      <c r="N57" s="34">
        <v>0</v>
      </c>
      <c r="O57" s="34">
        <v>0</v>
      </c>
      <c r="P57" s="34">
        <f>820-90</f>
        <v>730</v>
      </c>
      <c r="Q57" s="33">
        <f t="shared" si="3"/>
        <v>0</v>
      </c>
      <c r="R57" s="34">
        <v>0</v>
      </c>
      <c r="S57" s="34">
        <v>0</v>
      </c>
      <c r="T57" s="33">
        <f t="shared" si="4"/>
        <v>0</v>
      </c>
      <c r="U57" s="34">
        <v>0</v>
      </c>
      <c r="V57" s="34">
        <v>0</v>
      </c>
      <c r="W57" s="33">
        <f t="shared" si="5"/>
        <v>0</v>
      </c>
      <c r="X57" s="34">
        <v>0</v>
      </c>
      <c r="Y57" s="34">
        <v>0</v>
      </c>
      <c r="Z57" s="33">
        <f t="shared" si="6"/>
        <v>274</v>
      </c>
      <c r="AA57" s="34">
        <v>274</v>
      </c>
      <c r="AB57" s="34"/>
      <c r="AC57" s="33">
        <f t="shared" si="7"/>
        <v>0</v>
      </c>
      <c r="AD57" s="34"/>
      <c r="AE57" s="34"/>
      <c r="AF57" s="34"/>
      <c r="AG57" s="33">
        <f t="shared" si="8"/>
        <v>0</v>
      </c>
      <c r="AH57" s="34"/>
      <c r="AI57" s="34"/>
      <c r="AJ57" s="33">
        <f t="shared" si="9"/>
        <v>0</v>
      </c>
      <c r="AK57" s="34"/>
      <c r="AL57" s="34"/>
      <c r="AM57" s="33">
        <f t="shared" si="10"/>
        <v>0</v>
      </c>
      <c r="AN57" s="34"/>
      <c r="AO57" s="34"/>
      <c r="AP57" s="33">
        <f t="shared" si="11"/>
        <v>0</v>
      </c>
      <c r="AQ57" s="34"/>
      <c r="AR57" s="34"/>
      <c r="AS57" s="33">
        <f t="shared" si="12"/>
        <v>0</v>
      </c>
      <c r="AT57" s="34"/>
      <c r="AU57" s="34"/>
      <c r="AV57" s="33">
        <f t="shared" si="13"/>
        <v>0</v>
      </c>
      <c r="AW57" s="33">
        <f t="shared" si="14"/>
        <v>0</v>
      </c>
      <c r="AX57" s="33">
        <f t="shared" si="14"/>
        <v>0</v>
      </c>
      <c r="AY57" s="35"/>
      <c r="AZ57" s="35"/>
      <c r="BA57" s="35"/>
      <c r="BB57" s="35"/>
      <c r="BC57" s="35"/>
      <c r="BD57" s="35"/>
      <c r="BE57" s="34"/>
      <c r="BF57" s="34"/>
      <c r="BG57" s="33">
        <f t="shared" si="15"/>
        <v>0</v>
      </c>
      <c r="BH57" s="34"/>
      <c r="BI57" s="34"/>
      <c r="BJ57" s="33">
        <f t="shared" si="16"/>
        <v>0</v>
      </c>
      <c r="BK57" s="34"/>
      <c r="BL57" s="34"/>
      <c r="BM57" s="33">
        <f t="shared" si="17"/>
        <v>395</v>
      </c>
      <c r="BN57" s="34">
        <v>0</v>
      </c>
      <c r="BO57" s="34">
        <v>0</v>
      </c>
      <c r="BP57" s="34">
        <v>395</v>
      </c>
      <c r="BQ57" s="34"/>
      <c r="BR57" s="34"/>
      <c r="BS57" s="34"/>
      <c r="BT57" s="34"/>
      <c r="BU57" s="33">
        <f t="shared" si="18"/>
        <v>0</v>
      </c>
      <c r="BV57" s="34"/>
      <c r="BW57" s="34"/>
      <c r="BX57" s="33">
        <f t="shared" si="19"/>
        <v>0</v>
      </c>
      <c r="BY57" s="34"/>
      <c r="BZ57" s="34"/>
      <c r="CA57" s="33">
        <f t="shared" si="20"/>
        <v>0</v>
      </c>
      <c r="CB57" s="34"/>
      <c r="CC57" s="34"/>
      <c r="CD57" s="7">
        <f t="shared" si="21"/>
        <v>1399</v>
      </c>
      <c r="CE57" s="8">
        <f t="shared" si="22"/>
        <v>1399</v>
      </c>
      <c r="CF57" s="9">
        <f t="shared" si="23"/>
        <v>0</v>
      </c>
    </row>
    <row r="58" spans="1:84" ht="31.5" x14ac:dyDescent="0.2">
      <c r="A58" s="6" t="s">
        <v>117</v>
      </c>
      <c r="B58" s="33">
        <f t="shared" si="0"/>
        <v>0</v>
      </c>
      <c r="C58" s="34"/>
      <c r="D58" s="34"/>
      <c r="E58" s="34"/>
      <c r="F58" s="34"/>
      <c r="G58" s="33">
        <f t="shared" si="1"/>
        <v>0</v>
      </c>
      <c r="H58" s="34"/>
      <c r="I58" s="34"/>
      <c r="J58" s="34"/>
      <c r="K58" s="34"/>
      <c r="L58" s="33">
        <f t="shared" si="2"/>
        <v>1079</v>
      </c>
      <c r="M58" s="34">
        <f>452+53</f>
        <v>505</v>
      </c>
      <c r="N58" s="34">
        <v>0</v>
      </c>
      <c r="O58" s="34">
        <v>0</v>
      </c>
      <c r="P58" s="34">
        <v>574</v>
      </c>
      <c r="Q58" s="33">
        <f t="shared" si="3"/>
        <v>0</v>
      </c>
      <c r="R58" s="34"/>
      <c r="S58" s="34"/>
      <c r="T58" s="33">
        <f t="shared" si="4"/>
        <v>0</v>
      </c>
      <c r="U58" s="34"/>
      <c r="V58" s="34"/>
      <c r="W58" s="33">
        <f t="shared" si="5"/>
        <v>0</v>
      </c>
      <c r="X58" s="34"/>
      <c r="Y58" s="34"/>
      <c r="Z58" s="33">
        <f t="shared" si="6"/>
        <v>1000</v>
      </c>
      <c r="AA58" s="34">
        <v>1000</v>
      </c>
      <c r="AB58" s="34">
        <v>0</v>
      </c>
      <c r="AC58" s="33">
        <f t="shared" si="7"/>
        <v>0</v>
      </c>
      <c r="AD58" s="34">
        <v>0</v>
      </c>
      <c r="AE58" s="34"/>
      <c r="AF58" s="34">
        <v>0</v>
      </c>
      <c r="AG58" s="33">
        <f t="shared" si="8"/>
        <v>122</v>
      </c>
      <c r="AH58" s="34">
        <v>122</v>
      </c>
      <c r="AI58" s="34">
        <v>0</v>
      </c>
      <c r="AJ58" s="33">
        <f t="shared" si="9"/>
        <v>0</v>
      </c>
      <c r="AK58" s="34">
        <v>0</v>
      </c>
      <c r="AL58" s="34">
        <v>0</v>
      </c>
      <c r="AM58" s="33">
        <f t="shared" si="10"/>
        <v>0</v>
      </c>
      <c r="AN58" s="34">
        <v>0</v>
      </c>
      <c r="AO58" s="34">
        <v>0</v>
      </c>
      <c r="AP58" s="33">
        <f t="shared" si="11"/>
        <v>447</v>
      </c>
      <c r="AQ58" s="34">
        <f>410+37</f>
        <v>447</v>
      </c>
      <c r="AR58" s="34"/>
      <c r="AS58" s="33">
        <f t="shared" si="12"/>
        <v>0</v>
      </c>
      <c r="AT58" s="34"/>
      <c r="AU58" s="34"/>
      <c r="AV58" s="33">
        <f t="shared" si="13"/>
        <v>0</v>
      </c>
      <c r="AW58" s="33">
        <f t="shared" si="14"/>
        <v>0</v>
      </c>
      <c r="AX58" s="33">
        <f t="shared" si="14"/>
        <v>0</v>
      </c>
      <c r="AY58" s="35"/>
      <c r="AZ58" s="35"/>
      <c r="BA58" s="35"/>
      <c r="BB58" s="35"/>
      <c r="BC58" s="35"/>
      <c r="BD58" s="35"/>
      <c r="BE58" s="34"/>
      <c r="BF58" s="34"/>
      <c r="BG58" s="33">
        <f t="shared" si="15"/>
        <v>39</v>
      </c>
      <c r="BH58" s="34">
        <v>39</v>
      </c>
      <c r="BI58" s="34">
        <v>0</v>
      </c>
      <c r="BJ58" s="33">
        <f t="shared" si="16"/>
        <v>0</v>
      </c>
      <c r="BK58" s="34">
        <v>0</v>
      </c>
      <c r="BL58" s="34">
        <v>0</v>
      </c>
      <c r="BM58" s="33">
        <f t="shared" si="17"/>
        <v>726</v>
      </c>
      <c r="BN58" s="34">
        <v>426</v>
      </c>
      <c r="BO58" s="34">
        <v>0</v>
      </c>
      <c r="BP58" s="34">
        <v>300</v>
      </c>
      <c r="BQ58" s="34">
        <v>0</v>
      </c>
      <c r="BR58" s="34">
        <v>0</v>
      </c>
      <c r="BS58" s="34">
        <v>0</v>
      </c>
      <c r="BT58" s="34">
        <v>0</v>
      </c>
      <c r="BU58" s="33">
        <f t="shared" si="18"/>
        <v>290</v>
      </c>
      <c r="BV58" s="34">
        <v>290</v>
      </c>
      <c r="BW58" s="34"/>
      <c r="BX58" s="33">
        <f t="shared" si="19"/>
        <v>0</v>
      </c>
      <c r="BY58" s="34"/>
      <c r="BZ58" s="34"/>
      <c r="CA58" s="33">
        <f t="shared" si="20"/>
        <v>0</v>
      </c>
      <c r="CB58" s="34"/>
      <c r="CC58" s="34"/>
      <c r="CD58" s="7">
        <f t="shared" si="21"/>
        <v>3703</v>
      </c>
      <c r="CE58" s="8">
        <f t="shared" si="22"/>
        <v>3703</v>
      </c>
      <c r="CF58" s="9">
        <f t="shared" si="23"/>
        <v>0</v>
      </c>
    </row>
    <row r="59" spans="1:84" ht="47.25" x14ac:dyDescent="0.2">
      <c r="A59" s="6" t="s">
        <v>118</v>
      </c>
      <c r="B59" s="33">
        <f t="shared" si="0"/>
        <v>0</v>
      </c>
      <c r="C59" s="37"/>
      <c r="D59" s="37"/>
      <c r="E59" s="37"/>
      <c r="F59" s="37"/>
      <c r="G59" s="33">
        <f t="shared" si="1"/>
        <v>0</v>
      </c>
      <c r="H59" s="37"/>
      <c r="I59" s="37"/>
      <c r="J59" s="37"/>
      <c r="K59" s="37"/>
      <c r="L59" s="33">
        <f t="shared" si="2"/>
        <v>0</v>
      </c>
      <c r="M59" s="37"/>
      <c r="N59" s="37"/>
      <c r="O59" s="37"/>
      <c r="P59" s="37"/>
      <c r="Q59" s="33">
        <f t="shared" si="3"/>
        <v>0</v>
      </c>
      <c r="R59" s="37"/>
      <c r="S59" s="37"/>
      <c r="T59" s="33">
        <f t="shared" si="4"/>
        <v>0</v>
      </c>
      <c r="U59" s="37"/>
      <c r="V59" s="37"/>
      <c r="W59" s="33">
        <f t="shared" si="5"/>
        <v>0</v>
      </c>
      <c r="X59" s="37"/>
      <c r="Y59" s="37"/>
      <c r="Z59" s="33">
        <f t="shared" si="6"/>
        <v>0</v>
      </c>
      <c r="AA59" s="37"/>
      <c r="AB59" s="37"/>
      <c r="AC59" s="33">
        <f t="shared" si="7"/>
        <v>0</v>
      </c>
      <c r="AD59" s="37"/>
      <c r="AE59" s="37"/>
      <c r="AF59" s="37"/>
      <c r="AG59" s="33">
        <f t="shared" si="8"/>
        <v>0</v>
      </c>
      <c r="AH59" s="37"/>
      <c r="AI59" s="37"/>
      <c r="AJ59" s="33">
        <f t="shared" si="9"/>
        <v>0</v>
      </c>
      <c r="AK59" s="37"/>
      <c r="AL59" s="37"/>
      <c r="AM59" s="33">
        <f t="shared" si="10"/>
        <v>0</v>
      </c>
      <c r="AN59" s="37"/>
      <c r="AO59" s="37"/>
      <c r="AP59" s="33">
        <f t="shared" si="11"/>
        <v>0</v>
      </c>
      <c r="AQ59" s="37"/>
      <c r="AR59" s="37"/>
      <c r="AS59" s="33">
        <f t="shared" si="12"/>
        <v>0</v>
      </c>
      <c r="AT59" s="37"/>
      <c r="AU59" s="37"/>
      <c r="AV59" s="33">
        <f t="shared" si="13"/>
        <v>0</v>
      </c>
      <c r="AW59" s="33">
        <f t="shared" si="14"/>
        <v>0</v>
      </c>
      <c r="AX59" s="33">
        <f t="shared" si="14"/>
        <v>0</v>
      </c>
      <c r="AY59" s="38"/>
      <c r="AZ59" s="38"/>
      <c r="BA59" s="38"/>
      <c r="BB59" s="38"/>
      <c r="BC59" s="38"/>
      <c r="BD59" s="38"/>
      <c r="BE59" s="37"/>
      <c r="BF59" s="37"/>
      <c r="BG59" s="33">
        <f t="shared" si="15"/>
        <v>0</v>
      </c>
      <c r="BH59" s="37"/>
      <c r="BI59" s="37"/>
      <c r="BJ59" s="33">
        <f t="shared" si="16"/>
        <v>0</v>
      </c>
      <c r="BK59" s="37"/>
      <c r="BL59" s="37"/>
      <c r="BM59" s="33">
        <f t="shared" si="17"/>
        <v>0</v>
      </c>
      <c r="BN59" s="37"/>
      <c r="BO59" s="37"/>
      <c r="BP59" s="37"/>
      <c r="BQ59" s="37"/>
      <c r="BR59" s="37"/>
      <c r="BS59" s="37"/>
      <c r="BT59" s="37"/>
      <c r="BU59" s="33">
        <f t="shared" si="18"/>
        <v>266</v>
      </c>
      <c r="BV59" s="37">
        <v>266</v>
      </c>
      <c r="BW59" s="37">
        <v>0</v>
      </c>
      <c r="BX59" s="33">
        <f t="shared" si="19"/>
        <v>4448</v>
      </c>
      <c r="BY59" s="37">
        <v>4402</v>
      </c>
      <c r="BZ59" s="34">
        <v>46</v>
      </c>
      <c r="CA59" s="33">
        <f t="shared" si="20"/>
        <v>0</v>
      </c>
      <c r="CB59" s="37"/>
      <c r="CC59" s="37"/>
      <c r="CD59" s="7">
        <f t="shared" si="21"/>
        <v>4714</v>
      </c>
      <c r="CE59" s="8">
        <f t="shared" si="22"/>
        <v>4668</v>
      </c>
      <c r="CF59" s="9">
        <f t="shared" si="23"/>
        <v>46</v>
      </c>
    </row>
    <row r="60" spans="1:84" ht="31.5" x14ac:dyDescent="0.2">
      <c r="A60" s="6" t="s">
        <v>119</v>
      </c>
      <c r="B60" s="33">
        <f t="shared" si="0"/>
        <v>85</v>
      </c>
      <c r="C60" s="34">
        <v>81</v>
      </c>
      <c r="D60" s="34">
        <v>4</v>
      </c>
      <c r="E60" s="34">
        <v>0</v>
      </c>
      <c r="F60" s="34">
        <v>0</v>
      </c>
      <c r="G60" s="33">
        <f t="shared" si="1"/>
        <v>60</v>
      </c>
      <c r="H60" s="34">
        <v>0</v>
      </c>
      <c r="I60" s="34">
        <v>0</v>
      </c>
      <c r="J60" s="34">
        <v>60</v>
      </c>
      <c r="K60" s="34">
        <v>0</v>
      </c>
      <c r="L60" s="33">
        <f t="shared" si="2"/>
        <v>354</v>
      </c>
      <c r="M60" s="34">
        <v>0</v>
      </c>
      <c r="N60" s="34">
        <v>0</v>
      </c>
      <c r="O60" s="34">
        <v>267</v>
      </c>
      <c r="P60" s="34">
        <v>87</v>
      </c>
      <c r="Q60" s="33">
        <f t="shared" si="3"/>
        <v>0</v>
      </c>
      <c r="R60" s="34"/>
      <c r="S60" s="34"/>
      <c r="T60" s="33">
        <f t="shared" si="4"/>
        <v>0</v>
      </c>
      <c r="U60" s="34"/>
      <c r="V60" s="34"/>
      <c r="W60" s="33">
        <f t="shared" si="5"/>
        <v>0</v>
      </c>
      <c r="X60" s="34"/>
      <c r="Y60" s="34"/>
      <c r="Z60" s="33">
        <f t="shared" si="6"/>
        <v>0</v>
      </c>
      <c r="AA60" s="34"/>
      <c r="AB60" s="34"/>
      <c r="AC60" s="33">
        <f t="shared" si="7"/>
        <v>0</v>
      </c>
      <c r="AD60" s="34"/>
      <c r="AE60" s="34"/>
      <c r="AF60" s="34"/>
      <c r="AG60" s="33">
        <f t="shared" si="8"/>
        <v>0</v>
      </c>
      <c r="AH60" s="34"/>
      <c r="AI60" s="34"/>
      <c r="AJ60" s="33">
        <f t="shared" si="9"/>
        <v>0</v>
      </c>
      <c r="AK60" s="34"/>
      <c r="AL60" s="34"/>
      <c r="AM60" s="33">
        <f t="shared" si="10"/>
        <v>0</v>
      </c>
      <c r="AN60" s="34"/>
      <c r="AO60" s="34"/>
      <c r="AP60" s="33">
        <f t="shared" si="11"/>
        <v>0</v>
      </c>
      <c r="AQ60" s="34"/>
      <c r="AR60" s="34"/>
      <c r="AS60" s="33">
        <f t="shared" si="12"/>
        <v>0</v>
      </c>
      <c r="AT60" s="34"/>
      <c r="AU60" s="34"/>
      <c r="AV60" s="33">
        <f t="shared" si="13"/>
        <v>0</v>
      </c>
      <c r="AW60" s="33">
        <f t="shared" si="14"/>
        <v>0</v>
      </c>
      <c r="AX60" s="33">
        <f t="shared" si="14"/>
        <v>0</v>
      </c>
      <c r="AY60" s="35"/>
      <c r="AZ60" s="35"/>
      <c r="BA60" s="35"/>
      <c r="BB60" s="35"/>
      <c r="BC60" s="35"/>
      <c r="BD60" s="35"/>
      <c r="BE60" s="34"/>
      <c r="BF60" s="34"/>
      <c r="BG60" s="33">
        <f t="shared" si="15"/>
        <v>469</v>
      </c>
      <c r="BH60" s="34">
        <v>463</v>
      </c>
      <c r="BI60" s="34">
        <v>6</v>
      </c>
      <c r="BJ60" s="33">
        <f t="shared" si="16"/>
        <v>0</v>
      </c>
      <c r="BK60" s="34">
        <v>0</v>
      </c>
      <c r="BL60" s="34">
        <v>0</v>
      </c>
      <c r="BM60" s="33">
        <f t="shared" si="17"/>
        <v>1260</v>
      </c>
      <c r="BN60" s="34">
        <v>420</v>
      </c>
      <c r="BO60" s="34">
        <v>0</v>
      </c>
      <c r="BP60" s="34">
        <v>840</v>
      </c>
      <c r="BQ60" s="34">
        <v>0</v>
      </c>
      <c r="BR60" s="34"/>
      <c r="BS60" s="34"/>
      <c r="BT60" s="34"/>
      <c r="BU60" s="33">
        <f t="shared" si="18"/>
        <v>0</v>
      </c>
      <c r="BV60" s="34"/>
      <c r="BW60" s="34"/>
      <c r="BX60" s="33">
        <f t="shared" si="19"/>
        <v>0</v>
      </c>
      <c r="BY60" s="34"/>
      <c r="BZ60" s="34"/>
      <c r="CA60" s="33">
        <f t="shared" si="20"/>
        <v>0</v>
      </c>
      <c r="CB60" s="34"/>
      <c r="CC60" s="34"/>
      <c r="CD60" s="7">
        <f t="shared" si="21"/>
        <v>2228</v>
      </c>
      <c r="CE60" s="8">
        <f t="shared" si="22"/>
        <v>2158</v>
      </c>
      <c r="CF60" s="9">
        <f t="shared" si="23"/>
        <v>70</v>
      </c>
    </row>
    <row r="61" spans="1:84" ht="32.25" thickBot="1" x14ac:dyDescent="0.25">
      <c r="A61" s="6" t="s">
        <v>120</v>
      </c>
      <c r="B61" s="33">
        <f t="shared" si="0"/>
        <v>0</v>
      </c>
      <c r="C61" s="34"/>
      <c r="D61" s="34"/>
      <c r="E61" s="34"/>
      <c r="F61" s="34"/>
      <c r="G61" s="33">
        <f t="shared" si="1"/>
        <v>0</v>
      </c>
      <c r="H61" s="34"/>
      <c r="I61" s="34"/>
      <c r="J61" s="34"/>
      <c r="K61" s="34"/>
      <c r="L61" s="33">
        <f t="shared" si="2"/>
        <v>672</v>
      </c>
      <c r="M61" s="34">
        <v>0</v>
      </c>
      <c r="N61" s="34">
        <v>0</v>
      </c>
      <c r="O61" s="34">
        <v>0</v>
      </c>
      <c r="P61" s="34">
        <v>672</v>
      </c>
      <c r="Q61" s="33">
        <f t="shared" si="3"/>
        <v>0</v>
      </c>
      <c r="R61" s="34">
        <v>0</v>
      </c>
      <c r="S61" s="34">
        <v>0</v>
      </c>
      <c r="T61" s="33">
        <f t="shared" si="4"/>
        <v>65</v>
      </c>
      <c r="U61" s="34">
        <v>65</v>
      </c>
      <c r="V61" s="34">
        <v>0</v>
      </c>
      <c r="W61" s="33">
        <f t="shared" si="5"/>
        <v>0</v>
      </c>
      <c r="X61" s="34">
        <v>0</v>
      </c>
      <c r="Y61" s="34">
        <v>0</v>
      </c>
      <c r="Z61" s="33">
        <f t="shared" si="6"/>
        <v>378</v>
      </c>
      <c r="AA61" s="39">
        <v>378</v>
      </c>
      <c r="AB61" s="34">
        <v>0</v>
      </c>
      <c r="AC61" s="33">
        <f t="shared" si="7"/>
        <v>0</v>
      </c>
      <c r="AD61" s="34">
        <v>0</v>
      </c>
      <c r="AE61" s="34"/>
      <c r="AF61" s="34">
        <v>0</v>
      </c>
      <c r="AG61" s="33">
        <f t="shared" si="8"/>
        <v>120</v>
      </c>
      <c r="AH61" s="34">
        <v>120</v>
      </c>
      <c r="AI61" s="34">
        <v>0</v>
      </c>
      <c r="AJ61" s="33">
        <f t="shared" si="9"/>
        <v>0</v>
      </c>
      <c r="AK61" s="34">
        <v>0</v>
      </c>
      <c r="AL61" s="34">
        <v>0</v>
      </c>
      <c r="AM61" s="33">
        <f t="shared" si="10"/>
        <v>0</v>
      </c>
      <c r="AN61" s="34">
        <v>0</v>
      </c>
      <c r="AO61" s="34">
        <v>0</v>
      </c>
      <c r="AP61" s="33">
        <f t="shared" si="11"/>
        <v>170</v>
      </c>
      <c r="AQ61" s="34">
        <v>170</v>
      </c>
      <c r="AR61" s="34">
        <v>0</v>
      </c>
      <c r="AS61" s="33">
        <f t="shared" si="12"/>
        <v>0</v>
      </c>
      <c r="AT61" s="34">
        <v>0</v>
      </c>
      <c r="AU61" s="34">
        <v>0</v>
      </c>
      <c r="AV61" s="33">
        <f t="shared" si="13"/>
        <v>0</v>
      </c>
      <c r="AW61" s="33">
        <f t="shared" si="14"/>
        <v>0</v>
      </c>
      <c r="AX61" s="33">
        <f t="shared" si="14"/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4">
        <v>0</v>
      </c>
      <c r="BF61" s="34">
        <v>0</v>
      </c>
      <c r="BG61" s="33">
        <f t="shared" si="15"/>
        <v>0</v>
      </c>
      <c r="BH61" s="34">
        <v>0</v>
      </c>
      <c r="BI61" s="34">
        <v>0</v>
      </c>
      <c r="BJ61" s="33">
        <f t="shared" si="16"/>
        <v>0</v>
      </c>
      <c r="BK61" s="34"/>
      <c r="BL61" s="34">
        <v>0</v>
      </c>
      <c r="BM61" s="33">
        <f t="shared" si="17"/>
        <v>528</v>
      </c>
      <c r="BN61" s="34">
        <v>343</v>
      </c>
      <c r="BO61" s="34">
        <v>0</v>
      </c>
      <c r="BP61" s="34">
        <v>185</v>
      </c>
      <c r="BQ61" s="34">
        <v>0</v>
      </c>
      <c r="BR61" s="34">
        <v>0</v>
      </c>
      <c r="BS61" s="34">
        <v>0</v>
      </c>
      <c r="BT61" s="34">
        <v>0</v>
      </c>
      <c r="BU61" s="33">
        <f t="shared" si="18"/>
        <v>0</v>
      </c>
      <c r="BV61" s="34">
        <v>0</v>
      </c>
      <c r="BW61" s="34">
        <v>0</v>
      </c>
      <c r="BX61" s="33">
        <f t="shared" si="19"/>
        <v>0</v>
      </c>
      <c r="BY61" s="34">
        <v>0</v>
      </c>
      <c r="BZ61" s="34">
        <v>0</v>
      </c>
      <c r="CA61" s="33">
        <f t="shared" si="20"/>
        <v>0</v>
      </c>
      <c r="CB61" s="34">
        <v>0</v>
      </c>
      <c r="CC61" s="34">
        <v>0</v>
      </c>
      <c r="CD61" s="7">
        <f t="shared" si="21"/>
        <v>1933</v>
      </c>
      <c r="CE61" s="8">
        <f t="shared" si="22"/>
        <v>1933</v>
      </c>
      <c r="CF61" s="9">
        <f t="shared" si="23"/>
        <v>0</v>
      </c>
    </row>
    <row r="62" spans="1:84" ht="32.25" thickTop="1" x14ac:dyDescent="0.2">
      <c r="A62" s="6" t="s">
        <v>121</v>
      </c>
      <c r="B62" s="33">
        <f t="shared" si="0"/>
        <v>0</v>
      </c>
      <c r="C62" s="34"/>
      <c r="D62" s="34"/>
      <c r="E62" s="34"/>
      <c r="F62" s="34"/>
      <c r="G62" s="33">
        <f t="shared" si="1"/>
        <v>0</v>
      </c>
      <c r="H62" s="34"/>
      <c r="I62" s="34"/>
      <c r="J62" s="34"/>
      <c r="K62" s="34"/>
      <c r="L62" s="33">
        <f t="shared" si="2"/>
        <v>260</v>
      </c>
      <c r="M62" s="34">
        <v>0</v>
      </c>
      <c r="N62" s="34">
        <v>0</v>
      </c>
      <c r="O62" s="34">
        <v>0</v>
      </c>
      <c r="P62" s="34">
        <v>260</v>
      </c>
      <c r="Q62" s="33">
        <f t="shared" si="3"/>
        <v>0</v>
      </c>
      <c r="R62" s="34">
        <v>0</v>
      </c>
      <c r="S62" s="34">
        <v>0</v>
      </c>
      <c r="T62" s="33">
        <f t="shared" si="4"/>
        <v>150</v>
      </c>
      <c r="U62" s="34">
        <v>150</v>
      </c>
      <c r="V62" s="34">
        <v>0</v>
      </c>
      <c r="W62" s="33">
        <f t="shared" si="5"/>
        <v>0</v>
      </c>
      <c r="X62" s="34"/>
      <c r="Y62" s="34"/>
      <c r="Z62" s="33">
        <f t="shared" si="6"/>
        <v>532</v>
      </c>
      <c r="AA62" s="34">
        <f>400+132</f>
        <v>532</v>
      </c>
      <c r="AB62" s="34">
        <v>0</v>
      </c>
      <c r="AC62" s="33">
        <f t="shared" si="7"/>
        <v>0</v>
      </c>
      <c r="AD62" s="34">
        <v>0</v>
      </c>
      <c r="AE62" s="34"/>
      <c r="AF62" s="34">
        <v>0</v>
      </c>
      <c r="AG62" s="33">
        <f t="shared" si="8"/>
        <v>350</v>
      </c>
      <c r="AH62" s="34">
        <f>260+90</f>
        <v>350</v>
      </c>
      <c r="AI62" s="34">
        <v>0</v>
      </c>
      <c r="AJ62" s="33">
        <f t="shared" si="9"/>
        <v>0</v>
      </c>
      <c r="AK62" s="34">
        <v>0</v>
      </c>
      <c r="AL62" s="34">
        <v>0</v>
      </c>
      <c r="AM62" s="33">
        <f t="shared" si="10"/>
        <v>0</v>
      </c>
      <c r="AN62" s="34">
        <v>0</v>
      </c>
      <c r="AO62" s="34">
        <v>0</v>
      </c>
      <c r="AP62" s="33">
        <f t="shared" si="11"/>
        <v>179</v>
      </c>
      <c r="AQ62" s="34">
        <v>179</v>
      </c>
      <c r="AR62" s="34"/>
      <c r="AS62" s="33">
        <f t="shared" si="12"/>
        <v>0</v>
      </c>
      <c r="AT62" s="34"/>
      <c r="AU62" s="34"/>
      <c r="AV62" s="33">
        <f t="shared" si="13"/>
        <v>0</v>
      </c>
      <c r="AW62" s="33">
        <f t="shared" si="14"/>
        <v>0</v>
      </c>
      <c r="AX62" s="33">
        <f t="shared" si="14"/>
        <v>0</v>
      </c>
      <c r="AY62" s="35"/>
      <c r="AZ62" s="35"/>
      <c r="BA62" s="35"/>
      <c r="BB62" s="35"/>
      <c r="BC62" s="35"/>
      <c r="BD62" s="35"/>
      <c r="BE62" s="34"/>
      <c r="BF62" s="34"/>
      <c r="BG62" s="33">
        <f t="shared" si="15"/>
        <v>31</v>
      </c>
      <c r="BH62" s="34">
        <v>31</v>
      </c>
      <c r="BI62" s="34"/>
      <c r="BJ62" s="33">
        <f t="shared" si="16"/>
        <v>0</v>
      </c>
      <c r="BK62" s="34"/>
      <c r="BL62" s="34"/>
      <c r="BM62" s="33">
        <f t="shared" si="17"/>
        <v>519</v>
      </c>
      <c r="BN62" s="34">
        <f>540-121</f>
        <v>419</v>
      </c>
      <c r="BO62" s="34">
        <v>0</v>
      </c>
      <c r="BP62" s="34">
        <f>232-132</f>
        <v>100</v>
      </c>
      <c r="BQ62" s="34">
        <v>0</v>
      </c>
      <c r="BR62" s="34">
        <v>0</v>
      </c>
      <c r="BS62" s="34">
        <v>0</v>
      </c>
      <c r="BT62" s="34">
        <v>0</v>
      </c>
      <c r="BU62" s="33">
        <f t="shared" si="18"/>
        <v>262</v>
      </c>
      <c r="BV62" s="34">
        <v>262</v>
      </c>
      <c r="BW62" s="34"/>
      <c r="BX62" s="33">
        <f t="shared" si="19"/>
        <v>0</v>
      </c>
      <c r="BY62" s="34"/>
      <c r="BZ62" s="34"/>
      <c r="CA62" s="33">
        <f t="shared" si="20"/>
        <v>0</v>
      </c>
      <c r="CB62" s="34"/>
      <c r="CC62" s="34"/>
      <c r="CD62" s="7">
        <f t="shared" si="21"/>
        <v>2283</v>
      </c>
      <c r="CE62" s="8">
        <f t="shared" si="22"/>
        <v>2283</v>
      </c>
      <c r="CF62" s="9">
        <f t="shared" si="23"/>
        <v>0</v>
      </c>
    </row>
    <row r="63" spans="1:84" ht="31.5" x14ac:dyDescent="0.2">
      <c r="A63" s="11" t="s">
        <v>122</v>
      </c>
      <c r="B63" s="33">
        <f t="shared" si="0"/>
        <v>0</v>
      </c>
      <c r="C63" s="34"/>
      <c r="D63" s="34"/>
      <c r="E63" s="34"/>
      <c r="F63" s="34"/>
      <c r="G63" s="33">
        <f t="shared" si="1"/>
        <v>0</v>
      </c>
      <c r="H63" s="34"/>
      <c r="I63" s="34"/>
      <c r="J63" s="34"/>
      <c r="K63" s="34"/>
      <c r="L63" s="33">
        <f t="shared" si="2"/>
        <v>0</v>
      </c>
      <c r="M63" s="34"/>
      <c r="N63" s="34"/>
      <c r="O63" s="34"/>
      <c r="P63" s="34"/>
      <c r="Q63" s="33">
        <f t="shared" si="3"/>
        <v>0</v>
      </c>
      <c r="R63" s="34"/>
      <c r="S63" s="34"/>
      <c r="T63" s="33">
        <f t="shared" si="4"/>
        <v>0</v>
      </c>
      <c r="U63" s="34"/>
      <c r="V63" s="34"/>
      <c r="W63" s="33">
        <f t="shared" si="5"/>
        <v>0</v>
      </c>
      <c r="X63" s="34"/>
      <c r="Y63" s="34"/>
      <c r="Z63" s="33">
        <f t="shared" si="6"/>
        <v>283</v>
      </c>
      <c r="AA63" s="34"/>
      <c r="AB63" s="34">
        <v>283</v>
      </c>
      <c r="AC63" s="33">
        <f t="shared" si="7"/>
        <v>0</v>
      </c>
      <c r="AD63" s="34"/>
      <c r="AE63" s="34"/>
      <c r="AF63" s="34"/>
      <c r="AG63" s="33">
        <f t="shared" si="8"/>
        <v>0</v>
      </c>
      <c r="AH63" s="34"/>
      <c r="AI63" s="34"/>
      <c r="AJ63" s="33">
        <f t="shared" si="9"/>
        <v>0</v>
      </c>
      <c r="AK63" s="34"/>
      <c r="AL63" s="34"/>
      <c r="AM63" s="33">
        <f t="shared" si="10"/>
        <v>0</v>
      </c>
      <c r="AN63" s="34"/>
      <c r="AO63" s="34"/>
      <c r="AP63" s="33">
        <f t="shared" si="11"/>
        <v>0</v>
      </c>
      <c r="AQ63" s="34"/>
      <c r="AR63" s="34"/>
      <c r="AS63" s="33">
        <f t="shared" si="12"/>
        <v>0</v>
      </c>
      <c r="AT63" s="34"/>
      <c r="AU63" s="34"/>
      <c r="AV63" s="33">
        <f t="shared" si="13"/>
        <v>0</v>
      </c>
      <c r="AW63" s="33">
        <f t="shared" si="14"/>
        <v>0</v>
      </c>
      <c r="AX63" s="33">
        <f t="shared" si="14"/>
        <v>0</v>
      </c>
      <c r="AY63" s="35"/>
      <c r="AZ63" s="35"/>
      <c r="BA63" s="35"/>
      <c r="BB63" s="35"/>
      <c r="BC63" s="35"/>
      <c r="BD63" s="35"/>
      <c r="BE63" s="34"/>
      <c r="BF63" s="34"/>
      <c r="BG63" s="33">
        <f t="shared" si="15"/>
        <v>0</v>
      </c>
      <c r="BH63" s="34"/>
      <c r="BI63" s="34"/>
      <c r="BJ63" s="33">
        <f t="shared" si="16"/>
        <v>0</v>
      </c>
      <c r="BK63" s="34"/>
      <c r="BL63" s="34"/>
      <c r="BM63" s="33">
        <f t="shared" si="17"/>
        <v>0</v>
      </c>
      <c r="BN63" s="34"/>
      <c r="BO63" s="34"/>
      <c r="BP63" s="34"/>
      <c r="BQ63" s="34"/>
      <c r="BR63" s="34"/>
      <c r="BS63" s="34"/>
      <c r="BT63" s="34"/>
      <c r="BU63" s="33">
        <f t="shared" si="18"/>
        <v>0</v>
      </c>
      <c r="BV63" s="34"/>
      <c r="BW63" s="34"/>
      <c r="BX63" s="33">
        <f t="shared" si="19"/>
        <v>0</v>
      </c>
      <c r="BY63" s="34"/>
      <c r="BZ63" s="34"/>
      <c r="CA63" s="33">
        <f t="shared" si="20"/>
        <v>0</v>
      </c>
      <c r="CB63" s="34"/>
      <c r="CC63" s="34"/>
      <c r="CD63" s="7">
        <f t="shared" si="21"/>
        <v>283</v>
      </c>
      <c r="CE63" s="8">
        <f t="shared" si="22"/>
        <v>0</v>
      </c>
      <c r="CF63" s="9">
        <f t="shared" si="23"/>
        <v>283</v>
      </c>
    </row>
    <row r="64" spans="1:84" ht="47.25" x14ac:dyDescent="0.2">
      <c r="A64" s="11" t="s">
        <v>123</v>
      </c>
      <c r="B64" s="33">
        <f t="shared" si="0"/>
        <v>0</v>
      </c>
      <c r="C64" s="34"/>
      <c r="D64" s="34"/>
      <c r="E64" s="34"/>
      <c r="F64" s="34"/>
      <c r="G64" s="33">
        <f t="shared" si="1"/>
        <v>218</v>
      </c>
      <c r="H64" s="34">
        <v>0</v>
      </c>
      <c r="I64" s="34">
        <v>0</v>
      </c>
      <c r="J64" s="34">
        <v>0</v>
      </c>
      <c r="K64" s="34">
        <v>218</v>
      </c>
      <c r="L64" s="33">
        <f t="shared" si="2"/>
        <v>0</v>
      </c>
      <c r="M64" s="34"/>
      <c r="N64" s="34"/>
      <c r="O64" s="34"/>
      <c r="P64" s="34"/>
      <c r="Q64" s="33">
        <f t="shared" si="3"/>
        <v>0</v>
      </c>
      <c r="R64" s="34"/>
      <c r="S64" s="34"/>
      <c r="T64" s="33">
        <f t="shared" si="4"/>
        <v>0</v>
      </c>
      <c r="U64" s="34"/>
      <c r="V64" s="34"/>
      <c r="W64" s="33">
        <f t="shared" si="5"/>
        <v>0</v>
      </c>
      <c r="X64" s="34"/>
      <c r="Y64" s="34"/>
      <c r="Z64" s="33">
        <f t="shared" si="6"/>
        <v>157</v>
      </c>
      <c r="AA64" s="34">
        <v>0</v>
      </c>
      <c r="AB64" s="34">
        <v>157</v>
      </c>
      <c r="AC64" s="33">
        <f t="shared" si="7"/>
        <v>0</v>
      </c>
      <c r="AD64" s="34">
        <v>0</v>
      </c>
      <c r="AE64" s="34"/>
      <c r="AF64" s="34">
        <v>0</v>
      </c>
      <c r="AG64" s="33">
        <f t="shared" si="8"/>
        <v>113</v>
      </c>
      <c r="AH64" s="34">
        <v>0</v>
      </c>
      <c r="AI64" s="34">
        <v>113</v>
      </c>
      <c r="AJ64" s="33">
        <f t="shared" si="9"/>
        <v>0</v>
      </c>
      <c r="AK64" s="34"/>
      <c r="AL64" s="34"/>
      <c r="AM64" s="33">
        <f t="shared" si="10"/>
        <v>0</v>
      </c>
      <c r="AN64" s="34"/>
      <c r="AO64" s="34"/>
      <c r="AP64" s="33">
        <f t="shared" si="11"/>
        <v>0</v>
      </c>
      <c r="AQ64" s="34"/>
      <c r="AR64" s="34"/>
      <c r="AS64" s="33">
        <f t="shared" si="12"/>
        <v>0</v>
      </c>
      <c r="AT64" s="34"/>
      <c r="AU64" s="34"/>
      <c r="AV64" s="33">
        <f t="shared" si="13"/>
        <v>0</v>
      </c>
      <c r="AW64" s="33">
        <f t="shared" si="14"/>
        <v>0</v>
      </c>
      <c r="AX64" s="33">
        <f t="shared" si="14"/>
        <v>0</v>
      </c>
      <c r="AY64" s="35"/>
      <c r="AZ64" s="35"/>
      <c r="BA64" s="35"/>
      <c r="BB64" s="35"/>
      <c r="BC64" s="35"/>
      <c r="BD64" s="35"/>
      <c r="BE64" s="34"/>
      <c r="BF64" s="34"/>
      <c r="BG64" s="33">
        <f t="shared" si="15"/>
        <v>0</v>
      </c>
      <c r="BH64" s="34"/>
      <c r="BI64" s="34"/>
      <c r="BJ64" s="33">
        <f t="shared" si="16"/>
        <v>0</v>
      </c>
      <c r="BK64" s="34"/>
      <c r="BL64" s="34"/>
      <c r="BM64" s="33">
        <f t="shared" si="17"/>
        <v>0</v>
      </c>
      <c r="BN64" s="34"/>
      <c r="BO64" s="34"/>
      <c r="BP64" s="34"/>
      <c r="BQ64" s="34"/>
      <c r="BR64" s="34"/>
      <c r="BS64" s="34"/>
      <c r="BT64" s="34"/>
      <c r="BU64" s="33">
        <f t="shared" si="18"/>
        <v>0</v>
      </c>
      <c r="BV64" s="34"/>
      <c r="BW64" s="34"/>
      <c r="BX64" s="33">
        <f t="shared" si="19"/>
        <v>0</v>
      </c>
      <c r="BY64" s="34"/>
      <c r="BZ64" s="34"/>
      <c r="CA64" s="33">
        <f t="shared" si="20"/>
        <v>0</v>
      </c>
      <c r="CB64" s="34"/>
      <c r="CC64" s="34"/>
      <c r="CD64" s="7">
        <f t="shared" si="21"/>
        <v>488</v>
      </c>
      <c r="CE64" s="8">
        <f t="shared" si="22"/>
        <v>0</v>
      </c>
      <c r="CF64" s="9">
        <f t="shared" si="23"/>
        <v>488</v>
      </c>
    </row>
    <row r="65" spans="1:84" ht="31.5" x14ac:dyDescent="0.2">
      <c r="A65" s="6" t="s">
        <v>124</v>
      </c>
      <c r="B65" s="33">
        <f t="shared" si="0"/>
        <v>0</v>
      </c>
      <c r="C65" s="34"/>
      <c r="D65" s="34"/>
      <c r="E65" s="34"/>
      <c r="F65" s="34"/>
      <c r="G65" s="33">
        <f t="shared" si="1"/>
        <v>30</v>
      </c>
      <c r="H65" s="34">
        <v>0</v>
      </c>
      <c r="I65" s="34">
        <v>0</v>
      </c>
      <c r="J65" s="34">
        <v>0</v>
      </c>
      <c r="K65" s="34">
        <v>30</v>
      </c>
      <c r="L65" s="33">
        <f t="shared" si="2"/>
        <v>1464</v>
      </c>
      <c r="M65" s="34">
        <v>0</v>
      </c>
      <c r="N65" s="34">
        <v>0</v>
      </c>
      <c r="O65" s="34">
        <v>0</v>
      </c>
      <c r="P65" s="34">
        <v>1464</v>
      </c>
      <c r="Q65" s="33">
        <f t="shared" si="3"/>
        <v>0</v>
      </c>
      <c r="R65" s="34">
        <v>0</v>
      </c>
      <c r="S65" s="34">
        <v>0</v>
      </c>
      <c r="T65" s="33">
        <f t="shared" si="4"/>
        <v>0</v>
      </c>
      <c r="U65" s="34">
        <v>0</v>
      </c>
      <c r="V65" s="34">
        <v>0</v>
      </c>
      <c r="W65" s="33">
        <f t="shared" si="5"/>
        <v>0</v>
      </c>
      <c r="X65" s="34">
        <v>0</v>
      </c>
      <c r="Y65" s="34">
        <v>0</v>
      </c>
      <c r="Z65" s="33">
        <f t="shared" si="6"/>
        <v>1270</v>
      </c>
      <c r="AA65" s="34">
        <v>850</v>
      </c>
      <c r="AB65" s="34">
        <v>420</v>
      </c>
      <c r="AC65" s="33">
        <f t="shared" si="7"/>
        <v>0</v>
      </c>
      <c r="AD65" s="34">
        <v>0</v>
      </c>
      <c r="AE65" s="34"/>
      <c r="AF65" s="34">
        <v>0</v>
      </c>
      <c r="AG65" s="33">
        <f t="shared" si="8"/>
        <v>0</v>
      </c>
      <c r="AH65" s="34">
        <v>0</v>
      </c>
      <c r="AI65" s="34">
        <v>0</v>
      </c>
      <c r="AJ65" s="33">
        <f t="shared" si="9"/>
        <v>0</v>
      </c>
      <c r="AK65" s="34">
        <v>0</v>
      </c>
      <c r="AL65" s="34">
        <v>0</v>
      </c>
      <c r="AM65" s="33">
        <f t="shared" si="10"/>
        <v>0</v>
      </c>
      <c r="AN65" s="34">
        <v>0</v>
      </c>
      <c r="AO65" s="34">
        <v>0</v>
      </c>
      <c r="AP65" s="33">
        <f t="shared" si="11"/>
        <v>277</v>
      </c>
      <c r="AQ65" s="34">
        <v>277</v>
      </c>
      <c r="AR65" s="34"/>
      <c r="AS65" s="33">
        <f t="shared" si="12"/>
        <v>0</v>
      </c>
      <c r="AT65" s="34"/>
      <c r="AU65" s="34"/>
      <c r="AV65" s="33">
        <f t="shared" si="13"/>
        <v>0</v>
      </c>
      <c r="AW65" s="33">
        <f t="shared" si="14"/>
        <v>0</v>
      </c>
      <c r="AX65" s="33">
        <f t="shared" si="14"/>
        <v>0</v>
      </c>
      <c r="AY65" s="35"/>
      <c r="AZ65" s="35"/>
      <c r="BA65" s="35"/>
      <c r="BB65" s="35"/>
      <c r="BC65" s="35"/>
      <c r="BD65" s="35"/>
      <c r="BE65" s="34"/>
      <c r="BF65" s="34"/>
      <c r="BG65" s="33">
        <f t="shared" si="15"/>
        <v>0</v>
      </c>
      <c r="BH65" s="34"/>
      <c r="BI65" s="34"/>
      <c r="BJ65" s="33">
        <f t="shared" si="16"/>
        <v>0</v>
      </c>
      <c r="BK65" s="34"/>
      <c r="BL65" s="34"/>
      <c r="BM65" s="33">
        <f t="shared" si="17"/>
        <v>522</v>
      </c>
      <c r="BN65" s="34">
        <v>62</v>
      </c>
      <c r="BO65" s="34">
        <v>0</v>
      </c>
      <c r="BP65" s="34">
        <v>460</v>
      </c>
      <c r="BQ65" s="34"/>
      <c r="BR65" s="34"/>
      <c r="BS65" s="34"/>
      <c r="BT65" s="34"/>
      <c r="BU65" s="33">
        <f t="shared" si="18"/>
        <v>0</v>
      </c>
      <c r="BV65" s="34"/>
      <c r="BW65" s="34"/>
      <c r="BX65" s="33">
        <f t="shared" si="19"/>
        <v>0</v>
      </c>
      <c r="BY65" s="34"/>
      <c r="BZ65" s="34"/>
      <c r="CA65" s="33">
        <f t="shared" si="20"/>
        <v>0</v>
      </c>
      <c r="CB65" s="34"/>
      <c r="CC65" s="34"/>
      <c r="CD65" s="7">
        <f t="shared" si="21"/>
        <v>3563</v>
      </c>
      <c r="CE65" s="8">
        <f t="shared" si="22"/>
        <v>3113</v>
      </c>
      <c r="CF65" s="9">
        <f t="shared" si="23"/>
        <v>450</v>
      </c>
    </row>
    <row r="66" spans="1:84" ht="31.5" x14ac:dyDescent="0.2">
      <c r="A66" s="6" t="s">
        <v>125</v>
      </c>
      <c r="B66" s="33">
        <f t="shared" si="0"/>
        <v>0</v>
      </c>
      <c r="C66" s="34">
        <v>0</v>
      </c>
      <c r="D66" s="34">
        <v>0</v>
      </c>
      <c r="E66" s="34">
        <v>0</v>
      </c>
      <c r="F66" s="34">
        <v>0</v>
      </c>
      <c r="G66" s="33">
        <f t="shared" si="1"/>
        <v>0</v>
      </c>
      <c r="H66" s="34">
        <v>0</v>
      </c>
      <c r="I66" s="34">
        <v>0</v>
      </c>
      <c r="J66" s="34">
        <v>0</v>
      </c>
      <c r="K66" s="34">
        <v>0</v>
      </c>
      <c r="L66" s="33">
        <f t="shared" si="2"/>
        <v>1244</v>
      </c>
      <c r="M66" s="34">
        <v>0</v>
      </c>
      <c r="N66" s="34">
        <v>0</v>
      </c>
      <c r="O66" s="34">
        <v>0</v>
      </c>
      <c r="P66" s="34">
        <f>1286-42</f>
        <v>1244</v>
      </c>
      <c r="Q66" s="33">
        <f t="shared" si="3"/>
        <v>0</v>
      </c>
      <c r="R66" s="34">
        <v>0</v>
      </c>
      <c r="S66" s="34">
        <v>0</v>
      </c>
      <c r="T66" s="33">
        <f t="shared" si="4"/>
        <v>320</v>
      </c>
      <c r="U66" s="34">
        <v>320</v>
      </c>
      <c r="V66" s="34">
        <v>0</v>
      </c>
      <c r="W66" s="33">
        <f t="shared" si="5"/>
        <v>0</v>
      </c>
      <c r="X66" s="34">
        <v>0</v>
      </c>
      <c r="Y66" s="34">
        <v>0</v>
      </c>
      <c r="Z66" s="33">
        <f t="shared" si="6"/>
        <v>870</v>
      </c>
      <c r="AA66" s="34">
        <v>870</v>
      </c>
      <c r="AB66" s="34">
        <v>0</v>
      </c>
      <c r="AC66" s="33">
        <f t="shared" si="7"/>
        <v>0</v>
      </c>
      <c r="AD66" s="34">
        <v>0</v>
      </c>
      <c r="AE66" s="34"/>
      <c r="AF66" s="34">
        <v>0</v>
      </c>
      <c r="AG66" s="33">
        <f t="shared" si="8"/>
        <v>30</v>
      </c>
      <c r="AH66" s="34">
        <v>30</v>
      </c>
      <c r="AI66" s="34">
        <v>0</v>
      </c>
      <c r="AJ66" s="33">
        <f t="shared" si="9"/>
        <v>0</v>
      </c>
      <c r="AK66" s="34">
        <v>0</v>
      </c>
      <c r="AL66" s="34">
        <v>0</v>
      </c>
      <c r="AM66" s="33">
        <f t="shared" si="10"/>
        <v>0</v>
      </c>
      <c r="AN66" s="34">
        <v>0</v>
      </c>
      <c r="AO66" s="34">
        <v>0</v>
      </c>
      <c r="AP66" s="33">
        <f t="shared" si="11"/>
        <v>370</v>
      </c>
      <c r="AQ66" s="34">
        <v>370</v>
      </c>
      <c r="AR66" s="34">
        <v>0</v>
      </c>
      <c r="AS66" s="33">
        <f t="shared" si="12"/>
        <v>0</v>
      </c>
      <c r="AT66" s="34">
        <v>0</v>
      </c>
      <c r="AU66" s="34">
        <v>0</v>
      </c>
      <c r="AV66" s="33">
        <f t="shared" si="13"/>
        <v>500</v>
      </c>
      <c r="AW66" s="33">
        <f t="shared" si="14"/>
        <v>500</v>
      </c>
      <c r="AX66" s="33">
        <f t="shared" si="14"/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4">
        <v>500</v>
      </c>
      <c r="BF66" s="34">
        <v>0</v>
      </c>
      <c r="BG66" s="33">
        <f t="shared" si="15"/>
        <v>12</v>
      </c>
      <c r="BH66" s="34">
        <v>12</v>
      </c>
      <c r="BI66" s="34">
        <v>0</v>
      </c>
      <c r="BJ66" s="33">
        <f t="shared" si="16"/>
        <v>0</v>
      </c>
      <c r="BK66" s="34">
        <v>0</v>
      </c>
      <c r="BL66" s="34">
        <v>0</v>
      </c>
      <c r="BM66" s="33">
        <f t="shared" si="17"/>
        <v>700</v>
      </c>
      <c r="BN66" s="34">
        <v>0</v>
      </c>
      <c r="BO66" s="34">
        <v>0</v>
      </c>
      <c r="BP66" s="34">
        <v>700</v>
      </c>
      <c r="BQ66" s="34">
        <v>0</v>
      </c>
      <c r="BR66" s="34">
        <v>0</v>
      </c>
      <c r="BS66" s="34">
        <v>0</v>
      </c>
      <c r="BT66" s="34">
        <v>0</v>
      </c>
      <c r="BU66" s="33">
        <f t="shared" si="18"/>
        <v>240</v>
      </c>
      <c r="BV66" s="34">
        <v>240</v>
      </c>
      <c r="BW66" s="34">
        <v>0</v>
      </c>
      <c r="BX66" s="33">
        <f t="shared" si="19"/>
        <v>0</v>
      </c>
      <c r="BY66" s="34">
        <v>0</v>
      </c>
      <c r="BZ66" s="34">
        <v>0</v>
      </c>
      <c r="CA66" s="33">
        <f t="shared" si="20"/>
        <v>0</v>
      </c>
      <c r="CB66" s="34">
        <v>0</v>
      </c>
      <c r="CC66" s="34">
        <v>0</v>
      </c>
      <c r="CD66" s="7">
        <f t="shared" si="21"/>
        <v>4286</v>
      </c>
      <c r="CE66" s="8">
        <f t="shared" si="22"/>
        <v>4286</v>
      </c>
      <c r="CF66" s="9">
        <f t="shared" si="23"/>
        <v>0</v>
      </c>
    </row>
    <row r="67" spans="1:84" ht="31.5" x14ac:dyDescent="0.2">
      <c r="A67" s="6" t="s">
        <v>126</v>
      </c>
      <c r="B67" s="33">
        <f t="shared" si="0"/>
        <v>0</v>
      </c>
      <c r="C67" s="34"/>
      <c r="D67" s="34"/>
      <c r="E67" s="34"/>
      <c r="F67" s="34"/>
      <c r="G67" s="33">
        <f t="shared" si="1"/>
        <v>224</v>
      </c>
      <c r="H67" s="34">
        <v>0</v>
      </c>
      <c r="I67" s="34">
        <v>0</v>
      </c>
      <c r="J67" s="34">
        <v>0</v>
      </c>
      <c r="K67" s="34">
        <v>224</v>
      </c>
      <c r="L67" s="33">
        <f t="shared" si="2"/>
        <v>1014</v>
      </c>
      <c r="M67" s="34">
        <v>0</v>
      </c>
      <c r="N67" s="34">
        <v>0</v>
      </c>
      <c r="O67" s="34">
        <v>0</v>
      </c>
      <c r="P67" s="34">
        <v>1014</v>
      </c>
      <c r="Q67" s="33">
        <f t="shared" si="3"/>
        <v>0</v>
      </c>
      <c r="R67" s="34"/>
      <c r="S67" s="34"/>
      <c r="T67" s="33">
        <f t="shared" si="4"/>
        <v>0</v>
      </c>
      <c r="U67" s="34"/>
      <c r="V67" s="34"/>
      <c r="W67" s="33">
        <f t="shared" si="5"/>
        <v>0</v>
      </c>
      <c r="X67" s="34"/>
      <c r="Y67" s="34"/>
      <c r="Z67" s="33">
        <f t="shared" si="6"/>
        <v>279</v>
      </c>
      <c r="AA67" s="34">
        <v>279</v>
      </c>
      <c r="AB67" s="34"/>
      <c r="AC67" s="33">
        <f t="shared" si="7"/>
        <v>0</v>
      </c>
      <c r="AD67" s="34"/>
      <c r="AE67" s="34"/>
      <c r="AF67" s="34"/>
      <c r="AG67" s="33">
        <f t="shared" si="8"/>
        <v>0</v>
      </c>
      <c r="AH67" s="34"/>
      <c r="AI67" s="34"/>
      <c r="AJ67" s="33">
        <f t="shared" si="9"/>
        <v>0</v>
      </c>
      <c r="AK67" s="34"/>
      <c r="AL67" s="34"/>
      <c r="AM67" s="33">
        <f t="shared" si="10"/>
        <v>0</v>
      </c>
      <c r="AN67" s="34"/>
      <c r="AO67" s="34"/>
      <c r="AP67" s="33">
        <f t="shared" si="11"/>
        <v>0</v>
      </c>
      <c r="AQ67" s="34"/>
      <c r="AR67" s="34"/>
      <c r="AS67" s="33">
        <f t="shared" si="12"/>
        <v>0</v>
      </c>
      <c r="AT67" s="34"/>
      <c r="AU67" s="34"/>
      <c r="AV67" s="33">
        <f t="shared" si="13"/>
        <v>0</v>
      </c>
      <c r="AW67" s="33">
        <f t="shared" si="14"/>
        <v>0</v>
      </c>
      <c r="AX67" s="33">
        <f t="shared" si="14"/>
        <v>0</v>
      </c>
      <c r="AY67" s="35"/>
      <c r="AZ67" s="35"/>
      <c r="BA67" s="35"/>
      <c r="BB67" s="35"/>
      <c r="BC67" s="35"/>
      <c r="BD67" s="35"/>
      <c r="BE67" s="34"/>
      <c r="BF67" s="34"/>
      <c r="BG67" s="33">
        <f t="shared" si="15"/>
        <v>0</v>
      </c>
      <c r="BH67" s="34"/>
      <c r="BI67" s="34"/>
      <c r="BJ67" s="33">
        <f t="shared" si="16"/>
        <v>0</v>
      </c>
      <c r="BK67" s="34"/>
      <c r="BL67" s="34"/>
      <c r="BM67" s="33">
        <f t="shared" si="17"/>
        <v>643</v>
      </c>
      <c r="BN67" s="34">
        <v>240</v>
      </c>
      <c r="BO67" s="34">
        <v>0</v>
      </c>
      <c r="BP67" s="34">
        <v>403</v>
      </c>
      <c r="BQ67" s="34">
        <v>0</v>
      </c>
      <c r="BR67" s="34"/>
      <c r="BS67" s="34"/>
      <c r="BT67" s="34"/>
      <c r="BU67" s="33">
        <f t="shared" si="18"/>
        <v>0</v>
      </c>
      <c r="BV67" s="34"/>
      <c r="BW67" s="34"/>
      <c r="BX67" s="33">
        <f t="shared" si="19"/>
        <v>0</v>
      </c>
      <c r="BY67" s="34"/>
      <c r="BZ67" s="34"/>
      <c r="CA67" s="33">
        <f t="shared" si="20"/>
        <v>0</v>
      </c>
      <c r="CB67" s="34"/>
      <c r="CC67" s="34"/>
      <c r="CD67" s="7">
        <f t="shared" si="21"/>
        <v>2160</v>
      </c>
      <c r="CE67" s="8">
        <f t="shared" si="22"/>
        <v>1936</v>
      </c>
      <c r="CF67" s="9">
        <f t="shared" si="23"/>
        <v>224</v>
      </c>
    </row>
    <row r="68" spans="1:84" ht="31.5" x14ac:dyDescent="0.2">
      <c r="A68" s="6" t="s">
        <v>127</v>
      </c>
      <c r="B68" s="33">
        <f t="shared" si="0"/>
        <v>0</v>
      </c>
      <c r="C68" s="34"/>
      <c r="D68" s="34"/>
      <c r="E68" s="34"/>
      <c r="F68" s="34"/>
      <c r="G68" s="33">
        <f t="shared" si="1"/>
        <v>48</v>
      </c>
      <c r="H68" s="34">
        <v>0</v>
      </c>
      <c r="I68" s="34">
        <v>0</v>
      </c>
      <c r="J68" s="34">
        <v>0</v>
      </c>
      <c r="K68" s="34">
        <v>48</v>
      </c>
      <c r="L68" s="33">
        <f t="shared" si="2"/>
        <v>200</v>
      </c>
      <c r="M68" s="34">
        <v>0</v>
      </c>
      <c r="N68" s="34">
        <v>0</v>
      </c>
      <c r="O68" s="34">
        <v>0</v>
      </c>
      <c r="P68" s="34">
        <v>200</v>
      </c>
      <c r="Q68" s="33">
        <f t="shared" si="3"/>
        <v>0</v>
      </c>
      <c r="R68" s="34"/>
      <c r="S68" s="34"/>
      <c r="T68" s="33">
        <f t="shared" si="4"/>
        <v>0</v>
      </c>
      <c r="U68" s="34"/>
      <c r="V68" s="34"/>
      <c r="W68" s="33">
        <f t="shared" si="5"/>
        <v>0</v>
      </c>
      <c r="X68" s="34"/>
      <c r="Y68" s="34"/>
      <c r="Z68" s="33">
        <f t="shared" si="6"/>
        <v>610</v>
      </c>
      <c r="AA68" s="34">
        <v>370</v>
      </c>
      <c r="AB68" s="34">
        <v>240</v>
      </c>
      <c r="AC68" s="33">
        <f t="shared" si="7"/>
        <v>0</v>
      </c>
      <c r="AD68" s="34"/>
      <c r="AE68" s="34"/>
      <c r="AF68" s="34"/>
      <c r="AG68" s="33">
        <f t="shared" si="8"/>
        <v>0</v>
      </c>
      <c r="AH68" s="34"/>
      <c r="AI68" s="34"/>
      <c r="AJ68" s="33">
        <f t="shared" si="9"/>
        <v>0</v>
      </c>
      <c r="AK68" s="34"/>
      <c r="AL68" s="34"/>
      <c r="AM68" s="33">
        <f t="shared" si="10"/>
        <v>0</v>
      </c>
      <c r="AN68" s="34"/>
      <c r="AO68" s="34"/>
      <c r="AP68" s="33">
        <f t="shared" si="11"/>
        <v>0</v>
      </c>
      <c r="AQ68" s="34"/>
      <c r="AR68" s="34"/>
      <c r="AS68" s="33">
        <f t="shared" si="12"/>
        <v>0</v>
      </c>
      <c r="AT68" s="34"/>
      <c r="AU68" s="34"/>
      <c r="AV68" s="33">
        <f t="shared" si="13"/>
        <v>0</v>
      </c>
      <c r="AW68" s="33">
        <f t="shared" si="14"/>
        <v>0</v>
      </c>
      <c r="AX68" s="33">
        <f t="shared" si="14"/>
        <v>0</v>
      </c>
      <c r="AY68" s="35"/>
      <c r="AZ68" s="35"/>
      <c r="BA68" s="35"/>
      <c r="BB68" s="35"/>
      <c r="BC68" s="35"/>
      <c r="BD68" s="35"/>
      <c r="BE68" s="34"/>
      <c r="BF68" s="34"/>
      <c r="BG68" s="33">
        <f t="shared" si="15"/>
        <v>0</v>
      </c>
      <c r="BH68" s="34"/>
      <c r="BI68" s="34"/>
      <c r="BJ68" s="33">
        <f t="shared" si="16"/>
        <v>0</v>
      </c>
      <c r="BK68" s="34"/>
      <c r="BL68" s="34"/>
      <c r="BM68" s="33">
        <f t="shared" si="17"/>
        <v>425</v>
      </c>
      <c r="BN68" s="34">
        <v>130</v>
      </c>
      <c r="BO68" s="34">
        <v>0</v>
      </c>
      <c r="BP68" s="34">
        <v>295</v>
      </c>
      <c r="BQ68" s="34"/>
      <c r="BR68" s="34"/>
      <c r="BS68" s="34"/>
      <c r="BT68" s="34"/>
      <c r="BU68" s="33">
        <f t="shared" si="18"/>
        <v>0</v>
      </c>
      <c r="BV68" s="34"/>
      <c r="BW68" s="34"/>
      <c r="BX68" s="33">
        <f t="shared" si="19"/>
        <v>0</v>
      </c>
      <c r="BY68" s="34"/>
      <c r="BZ68" s="34"/>
      <c r="CA68" s="33">
        <f t="shared" si="20"/>
        <v>0</v>
      </c>
      <c r="CB68" s="34"/>
      <c r="CC68" s="34"/>
      <c r="CD68" s="7">
        <f t="shared" si="21"/>
        <v>1283</v>
      </c>
      <c r="CE68" s="8">
        <f t="shared" si="22"/>
        <v>995</v>
      </c>
      <c r="CF68" s="9">
        <f t="shared" si="23"/>
        <v>288</v>
      </c>
    </row>
    <row r="69" spans="1:84" ht="31.5" x14ac:dyDescent="0.2">
      <c r="A69" s="6" t="s">
        <v>128</v>
      </c>
      <c r="B69" s="33">
        <f t="shared" si="0"/>
        <v>0</v>
      </c>
      <c r="C69" s="34"/>
      <c r="D69" s="34"/>
      <c r="E69" s="34"/>
      <c r="F69" s="34"/>
      <c r="G69" s="33">
        <f t="shared" si="1"/>
        <v>0</v>
      </c>
      <c r="H69" s="34"/>
      <c r="I69" s="34"/>
      <c r="J69" s="34"/>
      <c r="K69" s="34"/>
      <c r="L69" s="33">
        <f t="shared" si="2"/>
        <v>911</v>
      </c>
      <c r="M69" s="34">
        <v>0</v>
      </c>
      <c r="N69" s="34">
        <v>0</v>
      </c>
      <c r="O69" s="34">
        <v>0</v>
      </c>
      <c r="P69" s="34">
        <v>911</v>
      </c>
      <c r="Q69" s="33">
        <f t="shared" si="3"/>
        <v>0</v>
      </c>
      <c r="R69" s="34">
        <v>0</v>
      </c>
      <c r="S69" s="34"/>
      <c r="T69" s="33">
        <f t="shared" si="4"/>
        <v>0</v>
      </c>
      <c r="U69" s="34"/>
      <c r="V69" s="34"/>
      <c r="W69" s="33">
        <f t="shared" si="5"/>
        <v>0</v>
      </c>
      <c r="X69" s="34"/>
      <c r="Y69" s="34"/>
      <c r="Z69" s="33">
        <f t="shared" si="6"/>
        <v>452</v>
      </c>
      <c r="AA69" s="34">
        <f>510-58</f>
        <v>452</v>
      </c>
      <c r="AB69" s="34">
        <v>0</v>
      </c>
      <c r="AC69" s="33">
        <f t="shared" si="7"/>
        <v>0</v>
      </c>
      <c r="AD69" s="34">
        <v>0</v>
      </c>
      <c r="AE69" s="34"/>
      <c r="AF69" s="34">
        <v>0</v>
      </c>
      <c r="AG69" s="33">
        <f t="shared" si="8"/>
        <v>0</v>
      </c>
      <c r="AH69" s="34">
        <v>0</v>
      </c>
      <c r="AI69" s="34">
        <v>0</v>
      </c>
      <c r="AJ69" s="33">
        <f t="shared" si="9"/>
        <v>0</v>
      </c>
      <c r="AK69" s="34">
        <v>0</v>
      </c>
      <c r="AL69" s="34">
        <v>0</v>
      </c>
      <c r="AM69" s="33">
        <f t="shared" si="10"/>
        <v>0</v>
      </c>
      <c r="AN69" s="34">
        <v>0</v>
      </c>
      <c r="AO69" s="34">
        <v>0</v>
      </c>
      <c r="AP69" s="33">
        <f t="shared" si="11"/>
        <v>285</v>
      </c>
      <c r="AQ69" s="34">
        <f>227+58</f>
        <v>285</v>
      </c>
      <c r="AR69" s="34"/>
      <c r="AS69" s="33">
        <f t="shared" si="12"/>
        <v>0</v>
      </c>
      <c r="AT69" s="34"/>
      <c r="AU69" s="34"/>
      <c r="AV69" s="33">
        <f t="shared" si="13"/>
        <v>0</v>
      </c>
      <c r="AW69" s="33">
        <f t="shared" si="14"/>
        <v>0</v>
      </c>
      <c r="AX69" s="33">
        <f t="shared" si="14"/>
        <v>0</v>
      </c>
      <c r="AY69" s="35"/>
      <c r="AZ69" s="35"/>
      <c r="BA69" s="35"/>
      <c r="BB69" s="35"/>
      <c r="BC69" s="35"/>
      <c r="BD69" s="35"/>
      <c r="BE69" s="34"/>
      <c r="BF69" s="34"/>
      <c r="BG69" s="33">
        <f t="shared" si="15"/>
        <v>0</v>
      </c>
      <c r="BH69" s="34"/>
      <c r="BI69" s="34"/>
      <c r="BJ69" s="33">
        <f t="shared" si="16"/>
        <v>0</v>
      </c>
      <c r="BK69" s="34"/>
      <c r="BL69" s="34"/>
      <c r="BM69" s="33">
        <f t="shared" si="17"/>
        <v>400</v>
      </c>
      <c r="BN69" s="34">
        <v>0</v>
      </c>
      <c r="BO69" s="34">
        <v>0</v>
      </c>
      <c r="BP69" s="34">
        <v>400</v>
      </c>
      <c r="BQ69" s="34"/>
      <c r="BR69" s="34"/>
      <c r="BS69" s="34"/>
      <c r="BT69" s="34"/>
      <c r="BU69" s="33">
        <f t="shared" si="18"/>
        <v>0</v>
      </c>
      <c r="BV69" s="34"/>
      <c r="BW69" s="34"/>
      <c r="BX69" s="33">
        <f t="shared" si="19"/>
        <v>0</v>
      </c>
      <c r="BY69" s="34"/>
      <c r="BZ69" s="34"/>
      <c r="CA69" s="33">
        <f t="shared" si="20"/>
        <v>0</v>
      </c>
      <c r="CB69" s="34"/>
      <c r="CC69" s="34"/>
      <c r="CD69" s="7">
        <f t="shared" si="21"/>
        <v>2048</v>
      </c>
      <c r="CE69" s="8">
        <f t="shared" si="22"/>
        <v>2048</v>
      </c>
      <c r="CF69" s="9">
        <f t="shared" si="23"/>
        <v>0</v>
      </c>
    </row>
    <row r="70" spans="1:84" ht="47.25" x14ac:dyDescent="0.2">
      <c r="A70" s="6" t="s">
        <v>129</v>
      </c>
      <c r="B70" s="33">
        <f t="shared" si="0"/>
        <v>0</v>
      </c>
      <c r="C70" s="34"/>
      <c r="D70" s="34"/>
      <c r="E70" s="34"/>
      <c r="F70" s="34"/>
      <c r="G70" s="33">
        <f t="shared" si="1"/>
        <v>0</v>
      </c>
      <c r="H70" s="34"/>
      <c r="I70" s="34"/>
      <c r="J70" s="34"/>
      <c r="K70" s="34"/>
      <c r="L70" s="33">
        <f t="shared" si="2"/>
        <v>1149</v>
      </c>
      <c r="M70" s="34"/>
      <c r="N70" s="34"/>
      <c r="O70" s="34"/>
      <c r="P70" s="34">
        <v>1149</v>
      </c>
      <c r="Q70" s="33">
        <f t="shared" si="3"/>
        <v>0</v>
      </c>
      <c r="R70" s="34"/>
      <c r="S70" s="34"/>
      <c r="T70" s="33">
        <f t="shared" si="4"/>
        <v>0</v>
      </c>
      <c r="U70" s="34"/>
      <c r="V70" s="34"/>
      <c r="W70" s="33">
        <f t="shared" si="5"/>
        <v>0</v>
      </c>
      <c r="X70" s="34"/>
      <c r="Y70" s="34"/>
      <c r="Z70" s="33">
        <f t="shared" si="6"/>
        <v>125</v>
      </c>
      <c r="AA70" s="34">
        <v>125</v>
      </c>
      <c r="AB70" s="34"/>
      <c r="AC70" s="33">
        <f t="shared" si="7"/>
        <v>0</v>
      </c>
      <c r="AD70" s="34"/>
      <c r="AE70" s="34"/>
      <c r="AF70" s="34"/>
      <c r="AG70" s="33">
        <f t="shared" si="8"/>
        <v>0</v>
      </c>
      <c r="AH70" s="34"/>
      <c r="AI70" s="34"/>
      <c r="AJ70" s="33">
        <f t="shared" si="9"/>
        <v>0</v>
      </c>
      <c r="AK70" s="34"/>
      <c r="AL70" s="34"/>
      <c r="AM70" s="33">
        <f t="shared" si="10"/>
        <v>0</v>
      </c>
      <c r="AN70" s="34"/>
      <c r="AO70" s="34"/>
      <c r="AP70" s="33">
        <f t="shared" si="11"/>
        <v>200</v>
      </c>
      <c r="AQ70" s="34">
        <v>200</v>
      </c>
      <c r="AR70" s="34"/>
      <c r="AS70" s="33">
        <f t="shared" si="12"/>
        <v>0</v>
      </c>
      <c r="AT70" s="34"/>
      <c r="AU70" s="34"/>
      <c r="AV70" s="33">
        <f t="shared" si="13"/>
        <v>0</v>
      </c>
      <c r="AW70" s="33">
        <f t="shared" si="14"/>
        <v>0</v>
      </c>
      <c r="AX70" s="33">
        <f t="shared" si="14"/>
        <v>0</v>
      </c>
      <c r="AY70" s="35"/>
      <c r="AZ70" s="35"/>
      <c r="BA70" s="35"/>
      <c r="BB70" s="35"/>
      <c r="BC70" s="35"/>
      <c r="BD70" s="35"/>
      <c r="BE70" s="34"/>
      <c r="BF70" s="34"/>
      <c r="BG70" s="33">
        <f t="shared" si="15"/>
        <v>0</v>
      </c>
      <c r="BH70" s="34"/>
      <c r="BI70" s="34"/>
      <c r="BJ70" s="33">
        <f t="shared" si="16"/>
        <v>0</v>
      </c>
      <c r="BK70" s="34"/>
      <c r="BL70" s="34"/>
      <c r="BM70" s="33">
        <f t="shared" si="17"/>
        <v>710</v>
      </c>
      <c r="BN70" s="34">
        <v>60</v>
      </c>
      <c r="BO70" s="34"/>
      <c r="BP70" s="34">
        <v>650</v>
      </c>
      <c r="BQ70" s="34"/>
      <c r="BR70" s="34"/>
      <c r="BS70" s="34"/>
      <c r="BT70" s="34"/>
      <c r="BU70" s="33">
        <f t="shared" si="18"/>
        <v>0</v>
      </c>
      <c r="BV70" s="34"/>
      <c r="BW70" s="34"/>
      <c r="BX70" s="33">
        <f t="shared" si="19"/>
        <v>0</v>
      </c>
      <c r="BY70" s="34"/>
      <c r="BZ70" s="34"/>
      <c r="CA70" s="33">
        <f t="shared" si="20"/>
        <v>0</v>
      </c>
      <c r="CB70" s="34"/>
      <c r="CC70" s="34"/>
      <c r="CD70" s="7">
        <f t="shared" si="21"/>
        <v>2184</v>
      </c>
      <c r="CE70" s="8">
        <f t="shared" si="22"/>
        <v>2184</v>
      </c>
      <c r="CF70" s="9">
        <f t="shared" si="23"/>
        <v>0</v>
      </c>
    </row>
    <row r="71" spans="1:84" s="10" customFormat="1" ht="47.25" x14ac:dyDescent="0.2">
      <c r="A71" s="6" t="s">
        <v>130</v>
      </c>
      <c r="B71" s="33">
        <f t="shared" si="0"/>
        <v>0</v>
      </c>
      <c r="C71" s="34"/>
      <c r="D71" s="34"/>
      <c r="E71" s="34"/>
      <c r="F71" s="34"/>
      <c r="G71" s="33">
        <f t="shared" si="1"/>
        <v>244</v>
      </c>
      <c r="H71" s="34"/>
      <c r="I71" s="34"/>
      <c r="J71" s="34">
        <v>50</v>
      </c>
      <c r="K71" s="34">
        <f>244-50</f>
        <v>194</v>
      </c>
      <c r="L71" s="33">
        <f t="shared" si="2"/>
        <v>0</v>
      </c>
      <c r="M71" s="34">
        <v>0</v>
      </c>
      <c r="N71" s="34">
        <v>0</v>
      </c>
      <c r="O71" s="34">
        <v>0</v>
      </c>
      <c r="P71" s="34">
        <v>0</v>
      </c>
      <c r="Q71" s="33">
        <f t="shared" si="3"/>
        <v>0</v>
      </c>
      <c r="R71" s="34">
        <v>0</v>
      </c>
      <c r="S71" s="34">
        <v>0</v>
      </c>
      <c r="T71" s="33">
        <f t="shared" si="4"/>
        <v>0</v>
      </c>
      <c r="U71" s="34">
        <v>0</v>
      </c>
      <c r="V71" s="34">
        <v>0</v>
      </c>
      <c r="W71" s="33">
        <f t="shared" si="5"/>
        <v>0</v>
      </c>
      <c r="X71" s="34">
        <v>0</v>
      </c>
      <c r="Y71" s="34">
        <v>0</v>
      </c>
      <c r="Z71" s="33">
        <f t="shared" si="6"/>
        <v>1060</v>
      </c>
      <c r="AA71" s="34">
        <v>0</v>
      </c>
      <c r="AB71" s="34">
        <v>1060</v>
      </c>
      <c r="AC71" s="33">
        <f t="shared" si="7"/>
        <v>0</v>
      </c>
      <c r="AD71" s="34"/>
      <c r="AE71" s="34"/>
      <c r="AF71" s="34"/>
      <c r="AG71" s="33">
        <f t="shared" si="8"/>
        <v>0</v>
      </c>
      <c r="AH71" s="34"/>
      <c r="AI71" s="34"/>
      <c r="AJ71" s="33">
        <f t="shared" si="9"/>
        <v>0</v>
      </c>
      <c r="AK71" s="34"/>
      <c r="AL71" s="34"/>
      <c r="AM71" s="33">
        <f t="shared" si="10"/>
        <v>0</v>
      </c>
      <c r="AN71" s="34"/>
      <c r="AO71" s="34"/>
      <c r="AP71" s="33">
        <f t="shared" si="11"/>
        <v>0</v>
      </c>
      <c r="AQ71" s="34"/>
      <c r="AR71" s="34"/>
      <c r="AS71" s="33">
        <f t="shared" si="12"/>
        <v>0</v>
      </c>
      <c r="AT71" s="34"/>
      <c r="AU71" s="34"/>
      <c r="AV71" s="33">
        <f t="shared" si="13"/>
        <v>0</v>
      </c>
      <c r="AW71" s="33">
        <f t="shared" si="14"/>
        <v>0</v>
      </c>
      <c r="AX71" s="33">
        <f t="shared" si="14"/>
        <v>0</v>
      </c>
      <c r="AY71" s="35"/>
      <c r="AZ71" s="35"/>
      <c r="BA71" s="35"/>
      <c r="BB71" s="35"/>
      <c r="BC71" s="35"/>
      <c r="BD71" s="35"/>
      <c r="BE71" s="34"/>
      <c r="BF71" s="34"/>
      <c r="BG71" s="33">
        <f t="shared" si="15"/>
        <v>0</v>
      </c>
      <c r="BH71" s="34"/>
      <c r="BI71" s="34"/>
      <c r="BJ71" s="33">
        <f t="shared" si="16"/>
        <v>0</v>
      </c>
      <c r="BK71" s="34"/>
      <c r="BL71" s="34"/>
      <c r="BM71" s="33">
        <f t="shared" si="17"/>
        <v>0</v>
      </c>
      <c r="BN71" s="34"/>
      <c r="BO71" s="34"/>
      <c r="BP71" s="34"/>
      <c r="BQ71" s="34"/>
      <c r="BR71" s="34"/>
      <c r="BS71" s="34"/>
      <c r="BT71" s="34"/>
      <c r="BU71" s="33">
        <f t="shared" si="18"/>
        <v>0</v>
      </c>
      <c r="BV71" s="34"/>
      <c r="BW71" s="34"/>
      <c r="BX71" s="33">
        <f t="shared" si="19"/>
        <v>190</v>
      </c>
      <c r="BY71" s="34">
        <v>0</v>
      </c>
      <c r="BZ71" s="34">
        <v>190</v>
      </c>
      <c r="CA71" s="33">
        <f t="shared" si="20"/>
        <v>0</v>
      </c>
      <c r="CB71" s="34"/>
      <c r="CC71" s="34"/>
      <c r="CD71" s="7">
        <f t="shared" si="21"/>
        <v>1494</v>
      </c>
      <c r="CE71" s="8">
        <f t="shared" si="22"/>
        <v>0</v>
      </c>
      <c r="CF71" s="9">
        <f t="shared" si="23"/>
        <v>1494</v>
      </c>
    </row>
    <row r="72" spans="1:84" ht="31.5" x14ac:dyDescent="0.2">
      <c r="A72" s="6" t="s">
        <v>131</v>
      </c>
      <c r="B72" s="33">
        <f t="shared" si="0"/>
        <v>0</v>
      </c>
      <c r="C72" s="34"/>
      <c r="D72" s="34"/>
      <c r="E72" s="34"/>
      <c r="F72" s="34"/>
      <c r="G72" s="33">
        <f t="shared" si="1"/>
        <v>57</v>
      </c>
      <c r="H72" s="34">
        <v>0</v>
      </c>
      <c r="I72" s="34">
        <v>0</v>
      </c>
      <c r="J72" s="34">
        <v>0</v>
      </c>
      <c r="K72" s="34">
        <v>57</v>
      </c>
      <c r="L72" s="33">
        <f t="shared" si="2"/>
        <v>0</v>
      </c>
      <c r="M72" s="34"/>
      <c r="N72" s="34"/>
      <c r="O72" s="34"/>
      <c r="P72" s="34"/>
      <c r="Q72" s="33">
        <f t="shared" si="3"/>
        <v>0</v>
      </c>
      <c r="R72" s="34"/>
      <c r="S72" s="34"/>
      <c r="T72" s="33">
        <f t="shared" si="4"/>
        <v>0</v>
      </c>
      <c r="U72" s="34"/>
      <c r="V72" s="34"/>
      <c r="W72" s="33">
        <f t="shared" si="5"/>
        <v>0</v>
      </c>
      <c r="X72" s="34"/>
      <c r="Y72" s="34"/>
      <c r="Z72" s="33">
        <f t="shared" si="6"/>
        <v>650</v>
      </c>
      <c r="AA72" s="34">
        <v>0</v>
      </c>
      <c r="AB72" s="34">
        <v>650</v>
      </c>
      <c r="AC72" s="33">
        <f t="shared" si="7"/>
        <v>0</v>
      </c>
      <c r="AD72" s="34"/>
      <c r="AE72" s="34"/>
      <c r="AF72" s="34"/>
      <c r="AG72" s="33">
        <f t="shared" si="8"/>
        <v>0</v>
      </c>
      <c r="AH72" s="34"/>
      <c r="AI72" s="34"/>
      <c r="AJ72" s="33">
        <f t="shared" si="9"/>
        <v>0</v>
      </c>
      <c r="AK72" s="34"/>
      <c r="AL72" s="34"/>
      <c r="AM72" s="33">
        <f t="shared" si="10"/>
        <v>0</v>
      </c>
      <c r="AN72" s="34"/>
      <c r="AO72" s="34"/>
      <c r="AP72" s="33">
        <f t="shared" si="11"/>
        <v>0</v>
      </c>
      <c r="AQ72" s="34"/>
      <c r="AR72" s="34"/>
      <c r="AS72" s="33">
        <f t="shared" si="12"/>
        <v>0</v>
      </c>
      <c r="AT72" s="34"/>
      <c r="AU72" s="34"/>
      <c r="AV72" s="33">
        <f t="shared" si="13"/>
        <v>0</v>
      </c>
      <c r="AW72" s="33">
        <f t="shared" si="14"/>
        <v>0</v>
      </c>
      <c r="AX72" s="33">
        <f t="shared" si="14"/>
        <v>0</v>
      </c>
      <c r="AY72" s="35"/>
      <c r="AZ72" s="35"/>
      <c r="BA72" s="35"/>
      <c r="BB72" s="35"/>
      <c r="BC72" s="35"/>
      <c r="BD72" s="35"/>
      <c r="BE72" s="34"/>
      <c r="BF72" s="34"/>
      <c r="BG72" s="33">
        <f t="shared" si="15"/>
        <v>0</v>
      </c>
      <c r="BH72" s="34"/>
      <c r="BI72" s="34"/>
      <c r="BJ72" s="33">
        <f t="shared" si="16"/>
        <v>0</v>
      </c>
      <c r="BK72" s="34"/>
      <c r="BL72" s="34"/>
      <c r="BM72" s="33">
        <f t="shared" si="17"/>
        <v>0</v>
      </c>
      <c r="BN72" s="34"/>
      <c r="BO72" s="34"/>
      <c r="BP72" s="34"/>
      <c r="BQ72" s="34"/>
      <c r="BR72" s="34"/>
      <c r="BS72" s="34"/>
      <c r="BT72" s="34"/>
      <c r="BU72" s="33">
        <f t="shared" si="18"/>
        <v>0</v>
      </c>
      <c r="BV72" s="34"/>
      <c r="BW72" s="34"/>
      <c r="BX72" s="33">
        <f t="shared" si="19"/>
        <v>0</v>
      </c>
      <c r="BY72" s="34"/>
      <c r="BZ72" s="34"/>
      <c r="CA72" s="33">
        <f t="shared" si="20"/>
        <v>0</v>
      </c>
      <c r="CB72" s="34"/>
      <c r="CC72" s="34"/>
      <c r="CD72" s="7">
        <f t="shared" si="21"/>
        <v>707</v>
      </c>
      <c r="CE72" s="8">
        <f t="shared" si="22"/>
        <v>0</v>
      </c>
      <c r="CF72" s="9">
        <f t="shared" si="23"/>
        <v>707</v>
      </c>
    </row>
    <row r="73" spans="1:84" ht="31.5" x14ac:dyDescent="0.2">
      <c r="A73" s="6" t="s">
        <v>132</v>
      </c>
      <c r="B73" s="33">
        <f t="shared" si="0"/>
        <v>124</v>
      </c>
      <c r="C73" s="34">
        <v>0</v>
      </c>
      <c r="D73" s="34">
        <v>0</v>
      </c>
      <c r="E73" s="34">
        <f>172-48</f>
        <v>124</v>
      </c>
      <c r="F73" s="34"/>
      <c r="G73" s="33">
        <f t="shared" ref="G73:G95" si="24">SUM(H73:K73)</f>
        <v>0</v>
      </c>
      <c r="H73" s="34"/>
      <c r="I73" s="34"/>
      <c r="J73" s="34"/>
      <c r="K73" s="34"/>
      <c r="L73" s="33">
        <f t="shared" si="2"/>
        <v>120</v>
      </c>
      <c r="M73" s="34">
        <v>120</v>
      </c>
      <c r="N73" s="34">
        <v>0</v>
      </c>
      <c r="O73" s="34">
        <v>0</v>
      </c>
      <c r="P73" s="34">
        <v>0</v>
      </c>
      <c r="Q73" s="33">
        <f t="shared" si="3"/>
        <v>0</v>
      </c>
      <c r="R73" s="34">
        <v>0</v>
      </c>
      <c r="S73" s="34">
        <v>0</v>
      </c>
      <c r="T73" s="33">
        <f t="shared" si="4"/>
        <v>186</v>
      </c>
      <c r="U73" s="34">
        <f>218-32</f>
        <v>186</v>
      </c>
      <c r="V73" s="34">
        <v>0</v>
      </c>
      <c r="W73" s="33">
        <f t="shared" si="5"/>
        <v>0</v>
      </c>
      <c r="X73" s="34">
        <v>0</v>
      </c>
      <c r="Y73" s="34">
        <v>0</v>
      </c>
      <c r="Z73" s="33">
        <f t="shared" si="6"/>
        <v>208</v>
      </c>
      <c r="AA73" s="34">
        <f>138+70</f>
        <v>208</v>
      </c>
      <c r="AB73" s="34"/>
      <c r="AC73" s="33">
        <f t="shared" si="7"/>
        <v>0</v>
      </c>
      <c r="AD73" s="34"/>
      <c r="AE73" s="34"/>
      <c r="AF73" s="34"/>
      <c r="AG73" s="33">
        <f t="shared" si="8"/>
        <v>0</v>
      </c>
      <c r="AH73" s="34"/>
      <c r="AI73" s="34"/>
      <c r="AJ73" s="33">
        <f t="shared" si="9"/>
        <v>0</v>
      </c>
      <c r="AK73" s="34"/>
      <c r="AL73" s="34"/>
      <c r="AM73" s="33">
        <f t="shared" si="10"/>
        <v>0</v>
      </c>
      <c r="AN73" s="34"/>
      <c r="AO73" s="34"/>
      <c r="AP73" s="33">
        <f t="shared" si="11"/>
        <v>0</v>
      </c>
      <c r="AQ73" s="34"/>
      <c r="AR73" s="34"/>
      <c r="AS73" s="33">
        <f t="shared" si="12"/>
        <v>0</v>
      </c>
      <c r="AT73" s="34"/>
      <c r="AU73" s="34"/>
      <c r="AV73" s="33">
        <f t="shared" si="13"/>
        <v>0</v>
      </c>
      <c r="AW73" s="33">
        <f t="shared" si="14"/>
        <v>0</v>
      </c>
      <c r="AX73" s="33">
        <f t="shared" si="14"/>
        <v>0</v>
      </c>
      <c r="AY73" s="35"/>
      <c r="AZ73" s="35"/>
      <c r="BA73" s="35"/>
      <c r="BB73" s="35"/>
      <c r="BC73" s="35"/>
      <c r="BD73" s="35"/>
      <c r="BE73" s="34"/>
      <c r="BF73" s="34"/>
      <c r="BG73" s="33">
        <f t="shared" si="15"/>
        <v>0</v>
      </c>
      <c r="BH73" s="34"/>
      <c r="BI73" s="34"/>
      <c r="BJ73" s="33">
        <f t="shared" si="16"/>
        <v>0</v>
      </c>
      <c r="BK73" s="34"/>
      <c r="BL73" s="34"/>
      <c r="BM73" s="33">
        <f t="shared" si="17"/>
        <v>0</v>
      </c>
      <c r="BN73" s="34"/>
      <c r="BO73" s="34"/>
      <c r="BP73" s="34"/>
      <c r="BQ73" s="34"/>
      <c r="BR73" s="34"/>
      <c r="BS73" s="34"/>
      <c r="BT73" s="34"/>
      <c r="BU73" s="33">
        <f t="shared" si="18"/>
        <v>0</v>
      </c>
      <c r="BV73" s="34"/>
      <c r="BW73" s="34"/>
      <c r="BX73" s="33">
        <f t="shared" si="19"/>
        <v>160</v>
      </c>
      <c r="BY73" s="34">
        <f>150+10</f>
        <v>160</v>
      </c>
      <c r="BZ73" s="34"/>
      <c r="CA73" s="33">
        <f t="shared" si="20"/>
        <v>0</v>
      </c>
      <c r="CB73" s="34"/>
      <c r="CC73" s="34"/>
      <c r="CD73" s="7">
        <f t="shared" si="21"/>
        <v>798</v>
      </c>
      <c r="CE73" s="8">
        <f t="shared" si="22"/>
        <v>798</v>
      </c>
      <c r="CF73" s="9">
        <f t="shared" si="23"/>
        <v>0</v>
      </c>
    </row>
    <row r="74" spans="1:84" ht="47.25" x14ac:dyDescent="0.2">
      <c r="A74" s="6" t="s">
        <v>133</v>
      </c>
      <c r="B74" s="33">
        <f t="shared" ref="B74:B95" si="25">SUM(C74:F74)</f>
        <v>317</v>
      </c>
      <c r="C74" s="34">
        <v>165</v>
      </c>
      <c r="D74" s="34">
        <v>152</v>
      </c>
      <c r="E74" s="34">
        <v>0</v>
      </c>
      <c r="F74" s="34"/>
      <c r="G74" s="33">
        <f t="shared" si="24"/>
        <v>0</v>
      </c>
      <c r="H74" s="34"/>
      <c r="I74" s="34"/>
      <c r="J74" s="34"/>
      <c r="K74" s="34"/>
      <c r="L74" s="33">
        <f t="shared" ref="L74:L96" si="26">SUM(M74:P74)</f>
        <v>0</v>
      </c>
      <c r="M74" s="34"/>
      <c r="N74" s="34"/>
      <c r="O74" s="34"/>
      <c r="P74" s="34"/>
      <c r="Q74" s="33">
        <f t="shared" ref="Q74:Q96" si="27">R74+S74</f>
        <v>0</v>
      </c>
      <c r="R74" s="34"/>
      <c r="S74" s="34"/>
      <c r="T74" s="33">
        <f t="shared" ref="T74:T96" si="28">U74+V74</f>
        <v>0</v>
      </c>
      <c r="U74" s="34"/>
      <c r="V74" s="34"/>
      <c r="W74" s="33">
        <f t="shared" ref="W74:W96" si="29">X74+Y74</f>
        <v>0</v>
      </c>
      <c r="X74" s="34"/>
      <c r="Y74" s="34"/>
      <c r="Z74" s="33">
        <f t="shared" ref="Z74:Z96" si="30">AA74+AB74</f>
        <v>0</v>
      </c>
      <c r="AA74" s="34"/>
      <c r="AB74" s="34"/>
      <c r="AC74" s="33">
        <f t="shared" ref="AC74:AC96" si="31">AD74+AF74</f>
        <v>0</v>
      </c>
      <c r="AD74" s="34"/>
      <c r="AE74" s="34"/>
      <c r="AF74" s="34"/>
      <c r="AG74" s="33">
        <f t="shared" ref="AG74:AG96" si="32">AH74+AI74</f>
        <v>0</v>
      </c>
      <c r="AH74" s="34"/>
      <c r="AI74" s="34"/>
      <c r="AJ74" s="33">
        <f t="shared" ref="AJ74:AJ96" si="33">AK74+AL74</f>
        <v>0</v>
      </c>
      <c r="AK74" s="34"/>
      <c r="AL74" s="34"/>
      <c r="AM74" s="33">
        <f t="shared" ref="AM74:AM96" si="34">AN74+AO74</f>
        <v>0</v>
      </c>
      <c r="AN74" s="34"/>
      <c r="AO74" s="34"/>
      <c r="AP74" s="33">
        <f t="shared" ref="AP74:AP96" si="35">AQ74+AR74</f>
        <v>0</v>
      </c>
      <c r="AQ74" s="34"/>
      <c r="AR74" s="34"/>
      <c r="AS74" s="33">
        <f t="shared" ref="AS74:AS96" si="36">AT74+AU74</f>
        <v>0</v>
      </c>
      <c r="AT74" s="34"/>
      <c r="AU74" s="34"/>
      <c r="AV74" s="33">
        <f t="shared" ref="AV74:AV95" si="37">AX74+AW74</f>
        <v>0</v>
      </c>
      <c r="AW74" s="33">
        <f t="shared" ref="AW74:AX95" si="38">AY74+BA74+BC74+BE74</f>
        <v>0</v>
      </c>
      <c r="AX74" s="33">
        <f t="shared" si="38"/>
        <v>0</v>
      </c>
      <c r="AY74" s="35"/>
      <c r="AZ74" s="35"/>
      <c r="BA74" s="35"/>
      <c r="BB74" s="35"/>
      <c r="BC74" s="35"/>
      <c r="BD74" s="35"/>
      <c r="BE74" s="34"/>
      <c r="BF74" s="34"/>
      <c r="BG74" s="33">
        <f t="shared" ref="BG74:BG96" si="39">BH74+BI74</f>
        <v>0</v>
      </c>
      <c r="BH74" s="34"/>
      <c r="BI74" s="34"/>
      <c r="BJ74" s="33">
        <f t="shared" ref="BJ74:BJ96" si="40">BK74+BL74</f>
        <v>0</v>
      </c>
      <c r="BK74" s="34"/>
      <c r="BL74" s="34"/>
      <c r="BM74" s="33">
        <f t="shared" ref="BM74:BM96" si="41">SUM(BN74:BQ74)</f>
        <v>0</v>
      </c>
      <c r="BN74" s="34"/>
      <c r="BO74" s="34"/>
      <c r="BP74" s="34"/>
      <c r="BQ74" s="34"/>
      <c r="BR74" s="34"/>
      <c r="BS74" s="34"/>
      <c r="BT74" s="34"/>
      <c r="BU74" s="33">
        <f t="shared" ref="BU74:BU96" si="42">BV74+BW74</f>
        <v>0</v>
      </c>
      <c r="BV74" s="34"/>
      <c r="BW74" s="34"/>
      <c r="BX74" s="33">
        <f t="shared" ref="BX74:BX96" si="43">BY74+BZ74</f>
        <v>0</v>
      </c>
      <c r="BY74" s="34"/>
      <c r="BZ74" s="34"/>
      <c r="CA74" s="33">
        <f t="shared" ref="CA74:CA96" si="44">CB74+CC74</f>
        <v>0</v>
      </c>
      <c r="CB74" s="34"/>
      <c r="CC74" s="34"/>
      <c r="CD74" s="7">
        <f t="shared" ref="CD74:CD96" si="45">CE74+CF74</f>
        <v>317</v>
      </c>
      <c r="CE74" s="8">
        <f t="shared" ref="CE74:CE96" si="46">C74+E74+L74+U74+X74+AA74+AD74+AH74+AK74+AN74+AQ74+AT74+BE74+BH74+BK74+BN74+BQ74+BR74+BT74+BV74+BY74+CB74+BC74+BA74+AY74+R74+BP74</f>
        <v>165</v>
      </c>
      <c r="CF74" s="9">
        <f t="shared" ref="CF74:CF95" si="47">D74+F74+G74+V74+Y74+AB74+AF74+AI74+AL74+AO74+AR74+AU74+BF74+BI74+BL74+BO74+BS74+BW74+BZ74+CC74+BD74+BB74+AZ74+S74</f>
        <v>152</v>
      </c>
    </row>
    <row r="75" spans="1:84" ht="47.25" x14ac:dyDescent="0.2">
      <c r="A75" s="6" t="s">
        <v>134</v>
      </c>
      <c r="B75" s="33">
        <f t="shared" si="25"/>
        <v>115</v>
      </c>
      <c r="C75" s="34">
        <v>0</v>
      </c>
      <c r="D75" s="34">
        <v>80</v>
      </c>
      <c r="E75" s="34">
        <v>0</v>
      </c>
      <c r="F75" s="34">
        <v>35</v>
      </c>
      <c r="G75" s="33">
        <f t="shared" si="24"/>
        <v>855</v>
      </c>
      <c r="H75" s="34">
        <v>391</v>
      </c>
      <c r="I75" s="34">
        <v>290</v>
      </c>
      <c r="J75" s="34">
        <v>174</v>
      </c>
      <c r="K75" s="34"/>
      <c r="L75" s="33">
        <f t="shared" si="26"/>
        <v>0</v>
      </c>
      <c r="M75" s="34"/>
      <c r="N75" s="34"/>
      <c r="O75" s="34"/>
      <c r="P75" s="34"/>
      <c r="Q75" s="33">
        <f t="shared" si="27"/>
        <v>0</v>
      </c>
      <c r="R75" s="34"/>
      <c r="S75" s="34"/>
      <c r="T75" s="33">
        <f t="shared" si="28"/>
        <v>158</v>
      </c>
      <c r="U75" s="34">
        <v>0</v>
      </c>
      <c r="V75" s="34">
        <v>158</v>
      </c>
      <c r="W75" s="33">
        <f t="shared" si="29"/>
        <v>0</v>
      </c>
      <c r="X75" s="34">
        <v>0</v>
      </c>
      <c r="Y75" s="34">
        <v>0</v>
      </c>
      <c r="Z75" s="33">
        <f t="shared" si="30"/>
        <v>301</v>
      </c>
      <c r="AA75" s="34">
        <v>0</v>
      </c>
      <c r="AB75" s="34">
        <v>301</v>
      </c>
      <c r="AC75" s="33">
        <f t="shared" si="31"/>
        <v>0</v>
      </c>
      <c r="AD75" s="34"/>
      <c r="AE75" s="34"/>
      <c r="AF75" s="34"/>
      <c r="AG75" s="33">
        <f t="shared" si="32"/>
        <v>0</v>
      </c>
      <c r="AH75" s="34"/>
      <c r="AI75" s="34"/>
      <c r="AJ75" s="33">
        <f t="shared" si="33"/>
        <v>0</v>
      </c>
      <c r="AK75" s="34"/>
      <c r="AL75" s="34"/>
      <c r="AM75" s="33">
        <f t="shared" si="34"/>
        <v>0</v>
      </c>
      <c r="AN75" s="34"/>
      <c r="AO75" s="34"/>
      <c r="AP75" s="33">
        <f t="shared" si="35"/>
        <v>0</v>
      </c>
      <c r="AQ75" s="34"/>
      <c r="AR75" s="34"/>
      <c r="AS75" s="33">
        <f t="shared" si="36"/>
        <v>0</v>
      </c>
      <c r="AT75" s="34"/>
      <c r="AU75" s="34"/>
      <c r="AV75" s="33">
        <f t="shared" si="37"/>
        <v>0</v>
      </c>
      <c r="AW75" s="33">
        <f t="shared" si="38"/>
        <v>0</v>
      </c>
      <c r="AX75" s="33">
        <f t="shared" si="38"/>
        <v>0</v>
      </c>
      <c r="AY75" s="35"/>
      <c r="AZ75" s="35"/>
      <c r="BA75" s="35"/>
      <c r="BB75" s="35"/>
      <c r="BC75" s="35"/>
      <c r="BD75" s="35"/>
      <c r="BE75" s="34"/>
      <c r="BF75" s="34"/>
      <c r="BG75" s="33">
        <f t="shared" si="39"/>
        <v>0</v>
      </c>
      <c r="BH75" s="34"/>
      <c r="BI75" s="34"/>
      <c r="BJ75" s="33">
        <f t="shared" si="40"/>
        <v>0</v>
      </c>
      <c r="BK75" s="34"/>
      <c r="BL75" s="34"/>
      <c r="BM75" s="33">
        <f t="shared" si="41"/>
        <v>66</v>
      </c>
      <c r="BN75" s="34">
        <v>0</v>
      </c>
      <c r="BO75" s="34">
        <v>66</v>
      </c>
      <c r="BP75" s="34"/>
      <c r="BQ75" s="34"/>
      <c r="BR75" s="34"/>
      <c r="BS75" s="34"/>
      <c r="BT75" s="34"/>
      <c r="BU75" s="33">
        <f t="shared" si="42"/>
        <v>0</v>
      </c>
      <c r="BV75" s="34"/>
      <c r="BW75" s="34"/>
      <c r="BX75" s="33">
        <f t="shared" si="43"/>
        <v>0</v>
      </c>
      <c r="BY75" s="34"/>
      <c r="BZ75" s="34"/>
      <c r="CA75" s="33">
        <f t="shared" si="44"/>
        <v>0</v>
      </c>
      <c r="CB75" s="34"/>
      <c r="CC75" s="34"/>
      <c r="CD75" s="7">
        <f t="shared" si="45"/>
        <v>1495</v>
      </c>
      <c r="CE75" s="8">
        <f t="shared" si="46"/>
        <v>0</v>
      </c>
      <c r="CF75" s="9">
        <f t="shared" si="47"/>
        <v>1495</v>
      </c>
    </row>
    <row r="76" spans="1:84" ht="47.25" x14ac:dyDescent="0.2">
      <c r="A76" s="6" t="s">
        <v>135</v>
      </c>
      <c r="B76" s="33">
        <f t="shared" si="25"/>
        <v>0</v>
      </c>
      <c r="C76" s="34"/>
      <c r="D76" s="34"/>
      <c r="E76" s="34"/>
      <c r="F76" s="34"/>
      <c r="G76" s="33">
        <f t="shared" si="24"/>
        <v>0</v>
      </c>
      <c r="H76" s="34"/>
      <c r="I76" s="34"/>
      <c r="J76" s="34"/>
      <c r="K76" s="34"/>
      <c r="L76" s="33">
        <f t="shared" si="26"/>
        <v>0</v>
      </c>
      <c r="M76" s="34"/>
      <c r="N76" s="34"/>
      <c r="O76" s="34"/>
      <c r="P76" s="34"/>
      <c r="Q76" s="33">
        <f t="shared" si="27"/>
        <v>0</v>
      </c>
      <c r="R76" s="34"/>
      <c r="S76" s="34"/>
      <c r="T76" s="33">
        <f t="shared" si="28"/>
        <v>0</v>
      </c>
      <c r="U76" s="34"/>
      <c r="V76" s="34"/>
      <c r="W76" s="33">
        <f t="shared" si="29"/>
        <v>0</v>
      </c>
      <c r="X76" s="34"/>
      <c r="Y76" s="34"/>
      <c r="Z76" s="33">
        <f t="shared" si="30"/>
        <v>0</v>
      </c>
      <c r="AA76" s="34"/>
      <c r="AB76" s="34"/>
      <c r="AC76" s="33">
        <f t="shared" si="31"/>
        <v>2791</v>
      </c>
      <c r="AD76" s="34">
        <f>2991-200</f>
        <v>2791</v>
      </c>
      <c r="AE76" s="34">
        <f>2871-200</f>
        <v>2671</v>
      </c>
      <c r="AF76" s="34"/>
      <c r="AG76" s="33">
        <f t="shared" si="32"/>
        <v>0</v>
      </c>
      <c r="AH76" s="34"/>
      <c r="AI76" s="34"/>
      <c r="AJ76" s="33">
        <f t="shared" si="33"/>
        <v>0</v>
      </c>
      <c r="AK76" s="34"/>
      <c r="AL76" s="34"/>
      <c r="AM76" s="33">
        <f t="shared" si="34"/>
        <v>0</v>
      </c>
      <c r="AN76" s="34"/>
      <c r="AO76" s="34"/>
      <c r="AP76" s="33">
        <f t="shared" si="35"/>
        <v>0</v>
      </c>
      <c r="AQ76" s="34"/>
      <c r="AR76" s="34"/>
      <c r="AS76" s="33">
        <f t="shared" si="36"/>
        <v>0</v>
      </c>
      <c r="AT76" s="34"/>
      <c r="AU76" s="34"/>
      <c r="AV76" s="33">
        <f t="shared" si="37"/>
        <v>0</v>
      </c>
      <c r="AW76" s="33">
        <f t="shared" si="38"/>
        <v>0</v>
      </c>
      <c r="AX76" s="33">
        <f t="shared" si="38"/>
        <v>0</v>
      </c>
      <c r="AY76" s="35"/>
      <c r="AZ76" s="35"/>
      <c r="BA76" s="35"/>
      <c r="BB76" s="35"/>
      <c r="BC76" s="35"/>
      <c r="BD76" s="35"/>
      <c r="BE76" s="34"/>
      <c r="BF76" s="34"/>
      <c r="BG76" s="33">
        <f t="shared" si="39"/>
        <v>0</v>
      </c>
      <c r="BH76" s="34"/>
      <c r="BI76" s="34"/>
      <c r="BJ76" s="33">
        <f t="shared" si="40"/>
        <v>0</v>
      </c>
      <c r="BK76" s="34"/>
      <c r="BL76" s="34"/>
      <c r="BM76" s="33">
        <f t="shared" si="41"/>
        <v>0</v>
      </c>
      <c r="BN76" s="34"/>
      <c r="BO76" s="34"/>
      <c r="BP76" s="34"/>
      <c r="BQ76" s="34"/>
      <c r="BR76" s="34"/>
      <c r="BS76" s="34"/>
      <c r="BT76" s="34"/>
      <c r="BU76" s="33">
        <f t="shared" si="42"/>
        <v>0</v>
      </c>
      <c r="BV76" s="34"/>
      <c r="BW76" s="34"/>
      <c r="BX76" s="33">
        <f t="shared" si="43"/>
        <v>0</v>
      </c>
      <c r="BY76" s="34"/>
      <c r="BZ76" s="34"/>
      <c r="CA76" s="33">
        <f t="shared" si="44"/>
        <v>0</v>
      </c>
      <c r="CB76" s="34"/>
      <c r="CC76" s="34"/>
      <c r="CD76" s="7">
        <f>CE76+CF76</f>
        <v>2791</v>
      </c>
      <c r="CE76" s="8">
        <f>C76+E76+L76+U76+X76+AA76+AD76+AH76+AK76+AN76+AQ76+AT76+BE76+BH76+BK76+BN76+BQ76+BR76+BT76+BV76+BY76+CB76+BC76+BA76+AY76+R76+BP76</f>
        <v>2791</v>
      </c>
      <c r="CF76" s="9">
        <f t="shared" si="47"/>
        <v>0</v>
      </c>
    </row>
    <row r="77" spans="1:84" ht="36" customHeight="1" x14ac:dyDescent="0.2">
      <c r="A77" s="6" t="s">
        <v>136</v>
      </c>
      <c r="B77" s="33">
        <f t="shared" si="25"/>
        <v>0</v>
      </c>
      <c r="C77" s="34"/>
      <c r="D77" s="34"/>
      <c r="E77" s="34"/>
      <c r="F77" s="34"/>
      <c r="G77" s="33">
        <f t="shared" si="24"/>
        <v>0</v>
      </c>
      <c r="H77" s="34"/>
      <c r="I77" s="34"/>
      <c r="J77" s="34"/>
      <c r="K77" s="34"/>
      <c r="L77" s="33">
        <f t="shared" si="26"/>
        <v>0</v>
      </c>
      <c r="M77" s="34"/>
      <c r="N77" s="34"/>
      <c r="O77" s="34"/>
      <c r="P77" s="34"/>
      <c r="Q77" s="33">
        <f t="shared" si="27"/>
        <v>0</v>
      </c>
      <c r="R77" s="34"/>
      <c r="S77" s="34"/>
      <c r="T77" s="33">
        <f t="shared" si="28"/>
        <v>0</v>
      </c>
      <c r="U77" s="34"/>
      <c r="V77" s="34"/>
      <c r="W77" s="33">
        <f t="shared" si="29"/>
        <v>0</v>
      </c>
      <c r="X77" s="34"/>
      <c r="Y77" s="34"/>
      <c r="Z77" s="33">
        <f t="shared" si="30"/>
        <v>0</v>
      </c>
      <c r="AA77" s="34"/>
      <c r="AB77" s="34"/>
      <c r="AC77" s="33">
        <f t="shared" si="31"/>
        <v>0</v>
      </c>
      <c r="AD77" s="34"/>
      <c r="AE77" s="34"/>
      <c r="AF77" s="34"/>
      <c r="AG77" s="33">
        <f t="shared" si="32"/>
        <v>0</v>
      </c>
      <c r="AH77" s="34"/>
      <c r="AI77" s="34"/>
      <c r="AJ77" s="33">
        <f t="shared" si="33"/>
        <v>0</v>
      </c>
      <c r="AK77" s="34"/>
      <c r="AL77" s="34"/>
      <c r="AM77" s="33">
        <f t="shared" si="34"/>
        <v>0</v>
      </c>
      <c r="AN77" s="34"/>
      <c r="AO77" s="34"/>
      <c r="AP77" s="33">
        <f t="shared" si="35"/>
        <v>0</v>
      </c>
      <c r="AQ77" s="34"/>
      <c r="AR77" s="34"/>
      <c r="AS77" s="33">
        <f t="shared" si="36"/>
        <v>0</v>
      </c>
      <c r="AT77" s="34"/>
      <c r="AU77" s="34"/>
      <c r="AV77" s="33">
        <f t="shared" si="37"/>
        <v>28875</v>
      </c>
      <c r="AW77" s="33">
        <f t="shared" si="38"/>
        <v>28875</v>
      </c>
      <c r="AX77" s="33">
        <f t="shared" si="38"/>
        <v>0</v>
      </c>
      <c r="AY77" s="35">
        <f>714-100</f>
        <v>614</v>
      </c>
      <c r="AZ77" s="35"/>
      <c r="BA77" s="35">
        <v>2151</v>
      </c>
      <c r="BB77" s="35"/>
      <c r="BC77" s="35">
        <v>1171</v>
      </c>
      <c r="BD77" s="35"/>
      <c r="BE77" s="34">
        <v>24939</v>
      </c>
      <c r="BF77" s="34"/>
      <c r="BG77" s="33">
        <f t="shared" si="39"/>
        <v>0</v>
      </c>
      <c r="BH77" s="34"/>
      <c r="BI77" s="34"/>
      <c r="BJ77" s="33">
        <f t="shared" si="40"/>
        <v>0</v>
      </c>
      <c r="BK77" s="34"/>
      <c r="BL77" s="34"/>
      <c r="BM77" s="33">
        <f t="shared" si="41"/>
        <v>0</v>
      </c>
      <c r="BN77" s="34"/>
      <c r="BO77" s="34"/>
      <c r="BP77" s="34"/>
      <c r="BQ77" s="34"/>
      <c r="BR77" s="34"/>
      <c r="BS77" s="34"/>
      <c r="BT77" s="34"/>
      <c r="BU77" s="33">
        <f t="shared" si="42"/>
        <v>0</v>
      </c>
      <c r="BV77" s="34"/>
      <c r="BW77" s="34"/>
      <c r="BX77" s="33">
        <f t="shared" si="43"/>
        <v>0</v>
      </c>
      <c r="BY77" s="34"/>
      <c r="BZ77" s="34"/>
      <c r="CA77" s="33">
        <f t="shared" si="44"/>
        <v>0</v>
      </c>
      <c r="CB77" s="34"/>
      <c r="CC77" s="34"/>
      <c r="CD77" s="7">
        <f t="shared" si="45"/>
        <v>28875</v>
      </c>
      <c r="CE77" s="8">
        <f t="shared" si="46"/>
        <v>28875</v>
      </c>
      <c r="CF77" s="9">
        <f t="shared" si="47"/>
        <v>0</v>
      </c>
    </row>
    <row r="78" spans="1:84" ht="47.25" x14ac:dyDescent="0.2">
      <c r="A78" s="6" t="s">
        <v>137</v>
      </c>
      <c r="B78" s="33">
        <f t="shared" si="25"/>
        <v>0</v>
      </c>
      <c r="C78" s="34"/>
      <c r="D78" s="34"/>
      <c r="E78" s="34"/>
      <c r="F78" s="34"/>
      <c r="G78" s="33">
        <f t="shared" si="24"/>
        <v>0</v>
      </c>
      <c r="H78" s="34"/>
      <c r="I78" s="34"/>
      <c r="J78" s="34"/>
      <c r="K78" s="34"/>
      <c r="L78" s="33">
        <f t="shared" si="26"/>
        <v>0</v>
      </c>
      <c r="M78" s="34"/>
      <c r="N78" s="34"/>
      <c r="O78" s="34"/>
      <c r="P78" s="34"/>
      <c r="Q78" s="33">
        <f t="shared" si="27"/>
        <v>0</v>
      </c>
      <c r="R78" s="34"/>
      <c r="S78" s="34"/>
      <c r="T78" s="33">
        <f t="shared" si="28"/>
        <v>0</v>
      </c>
      <c r="U78" s="34"/>
      <c r="V78" s="34"/>
      <c r="W78" s="33">
        <f t="shared" si="29"/>
        <v>0</v>
      </c>
      <c r="X78" s="34"/>
      <c r="Y78" s="34"/>
      <c r="Z78" s="33">
        <f t="shared" si="30"/>
        <v>0</v>
      </c>
      <c r="AA78" s="34"/>
      <c r="AB78" s="34"/>
      <c r="AC78" s="33">
        <f t="shared" si="31"/>
        <v>0</v>
      </c>
      <c r="AD78" s="34"/>
      <c r="AE78" s="34"/>
      <c r="AF78" s="34"/>
      <c r="AG78" s="33">
        <f t="shared" si="32"/>
        <v>0</v>
      </c>
      <c r="AH78" s="34"/>
      <c r="AI78" s="34"/>
      <c r="AJ78" s="33">
        <f t="shared" si="33"/>
        <v>0</v>
      </c>
      <c r="AK78" s="34"/>
      <c r="AL78" s="34"/>
      <c r="AM78" s="33">
        <f t="shared" si="34"/>
        <v>0</v>
      </c>
      <c r="AN78" s="34"/>
      <c r="AO78" s="34"/>
      <c r="AP78" s="33">
        <f t="shared" si="35"/>
        <v>0</v>
      </c>
      <c r="AQ78" s="34"/>
      <c r="AR78" s="34"/>
      <c r="AS78" s="33">
        <f t="shared" si="36"/>
        <v>0</v>
      </c>
      <c r="AT78" s="34"/>
      <c r="AU78" s="34"/>
      <c r="AV78" s="33">
        <f t="shared" si="37"/>
        <v>0</v>
      </c>
      <c r="AW78" s="33">
        <f t="shared" si="38"/>
        <v>0</v>
      </c>
      <c r="AX78" s="33">
        <f t="shared" si="38"/>
        <v>0</v>
      </c>
      <c r="AY78" s="35"/>
      <c r="AZ78" s="35"/>
      <c r="BA78" s="35"/>
      <c r="BB78" s="35"/>
      <c r="BC78" s="35"/>
      <c r="BD78" s="35"/>
      <c r="BE78" s="34"/>
      <c r="BF78" s="34"/>
      <c r="BG78" s="33">
        <f t="shared" si="39"/>
        <v>0</v>
      </c>
      <c r="BH78" s="34"/>
      <c r="BI78" s="34"/>
      <c r="BJ78" s="33">
        <f t="shared" si="40"/>
        <v>0</v>
      </c>
      <c r="BK78" s="34"/>
      <c r="BL78" s="34"/>
      <c r="BM78" s="33">
        <f t="shared" si="41"/>
        <v>0</v>
      </c>
      <c r="BN78" s="34"/>
      <c r="BO78" s="34"/>
      <c r="BP78" s="34"/>
      <c r="BQ78" s="34"/>
      <c r="BR78" s="34"/>
      <c r="BS78" s="34"/>
      <c r="BT78" s="34"/>
      <c r="BU78" s="33">
        <f t="shared" si="42"/>
        <v>0</v>
      </c>
      <c r="BV78" s="34"/>
      <c r="BW78" s="34"/>
      <c r="BX78" s="33">
        <f t="shared" si="43"/>
        <v>0</v>
      </c>
      <c r="BY78" s="34"/>
      <c r="BZ78" s="34"/>
      <c r="CA78" s="33">
        <f t="shared" si="44"/>
        <v>380</v>
      </c>
      <c r="CB78" s="34">
        <f>331+49</f>
        <v>380</v>
      </c>
      <c r="CC78" s="34"/>
      <c r="CD78" s="7">
        <f t="shared" si="45"/>
        <v>380</v>
      </c>
      <c r="CE78" s="8">
        <f t="shared" si="46"/>
        <v>380</v>
      </c>
      <c r="CF78" s="9">
        <f t="shared" si="47"/>
        <v>0</v>
      </c>
    </row>
    <row r="79" spans="1:84" ht="47.25" x14ac:dyDescent="0.2">
      <c r="A79" s="6" t="s">
        <v>138</v>
      </c>
      <c r="B79" s="33">
        <f t="shared" si="25"/>
        <v>0</v>
      </c>
      <c r="C79" s="34"/>
      <c r="D79" s="34"/>
      <c r="E79" s="34"/>
      <c r="F79" s="34"/>
      <c r="G79" s="33">
        <f t="shared" si="24"/>
        <v>0</v>
      </c>
      <c r="H79" s="34"/>
      <c r="I79" s="34"/>
      <c r="J79" s="34"/>
      <c r="K79" s="34"/>
      <c r="L79" s="33">
        <f t="shared" si="26"/>
        <v>0</v>
      </c>
      <c r="M79" s="34"/>
      <c r="N79" s="34"/>
      <c r="O79" s="34"/>
      <c r="P79" s="34"/>
      <c r="Q79" s="33">
        <f t="shared" si="27"/>
        <v>0</v>
      </c>
      <c r="R79" s="34"/>
      <c r="S79" s="34"/>
      <c r="T79" s="33">
        <f t="shared" si="28"/>
        <v>0</v>
      </c>
      <c r="U79" s="34"/>
      <c r="V79" s="34"/>
      <c r="W79" s="33">
        <f t="shared" si="29"/>
        <v>0</v>
      </c>
      <c r="X79" s="34"/>
      <c r="Y79" s="34"/>
      <c r="Z79" s="33">
        <f t="shared" si="30"/>
        <v>0</v>
      </c>
      <c r="AA79" s="34"/>
      <c r="AB79" s="34"/>
      <c r="AC79" s="33">
        <f t="shared" si="31"/>
        <v>0</v>
      </c>
      <c r="AD79" s="34"/>
      <c r="AE79" s="34"/>
      <c r="AF79" s="34"/>
      <c r="AG79" s="33">
        <f t="shared" si="32"/>
        <v>0</v>
      </c>
      <c r="AH79" s="34"/>
      <c r="AI79" s="34"/>
      <c r="AJ79" s="33">
        <f t="shared" si="33"/>
        <v>0</v>
      </c>
      <c r="AK79" s="34"/>
      <c r="AL79" s="34"/>
      <c r="AM79" s="33">
        <f t="shared" si="34"/>
        <v>0</v>
      </c>
      <c r="AN79" s="34"/>
      <c r="AO79" s="34"/>
      <c r="AP79" s="33">
        <f t="shared" si="35"/>
        <v>0</v>
      </c>
      <c r="AQ79" s="34"/>
      <c r="AR79" s="34"/>
      <c r="AS79" s="33">
        <f t="shared" si="36"/>
        <v>0</v>
      </c>
      <c r="AT79" s="34"/>
      <c r="AU79" s="34"/>
      <c r="AV79" s="33">
        <f t="shared" si="37"/>
        <v>0</v>
      </c>
      <c r="AW79" s="33">
        <f t="shared" si="38"/>
        <v>0</v>
      </c>
      <c r="AX79" s="33">
        <f t="shared" si="38"/>
        <v>0</v>
      </c>
      <c r="AY79" s="35"/>
      <c r="AZ79" s="35"/>
      <c r="BA79" s="35"/>
      <c r="BB79" s="35"/>
      <c r="BC79" s="35"/>
      <c r="BD79" s="35"/>
      <c r="BE79" s="34"/>
      <c r="BF79" s="34"/>
      <c r="BG79" s="33">
        <f t="shared" si="39"/>
        <v>0</v>
      </c>
      <c r="BH79" s="34"/>
      <c r="BI79" s="34"/>
      <c r="BJ79" s="33">
        <f t="shared" si="40"/>
        <v>0</v>
      </c>
      <c r="BK79" s="34"/>
      <c r="BL79" s="34"/>
      <c r="BM79" s="33">
        <f t="shared" si="41"/>
        <v>0</v>
      </c>
      <c r="BN79" s="34"/>
      <c r="BO79" s="34"/>
      <c r="BP79" s="34"/>
      <c r="BQ79" s="34"/>
      <c r="BR79" s="34"/>
      <c r="BS79" s="34"/>
      <c r="BT79" s="34"/>
      <c r="BU79" s="33">
        <f t="shared" si="42"/>
        <v>0</v>
      </c>
      <c r="BV79" s="34"/>
      <c r="BW79" s="34"/>
      <c r="BX79" s="33">
        <f t="shared" si="43"/>
        <v>0</v>
      </c>
      <c r="BY79" s="34"/>
      <c r="BZ79" s="34"/>
      <c r="CA79" s="33">
        <f t="shared" si="44"/>
        <v>930</v>
      </c>
      <c r="CB79" s="34">
        <v>682</v>
      </c>
      <c r="CC79" s="34">
        <v>248</v>
      </c>
      <c r="CD79" s="7">
        <f t="shared" si="45"/>
        <v>930</v>
      </c>
      <c r="CE79" s="8">
        <f t="shared" si="46"/>
        <v>682</v>
      </c>
      <c r="CF79" s="9">
        <f t="shared" si="47"/>
        <v>248</v>
      </c>
    </row>
    <row r="80" spans="1:84" ht="47.25" x14ac:dyDescent="0.2">
      <c r="A80" s="6" t="s">
        <v>139</v>
      </c>
      <c r="B80" s="33">
        <f t="shared" si="25"/>
        <v>0</v>
      </c>
      <c r="C80" s="34"/>
      <c r="D80" s="34"/>
      <c r="E80" s="34"/>
      <c r="F80" s="34"/>
      <c r="G80" s="33">
        <f t="shared" si="24"/>
        <v>0</v>
      </c>
      <c r="H80" s="34"/>
      <c r="I80" s="34"/>
      <c r="J80" s="34"/>
      <c r="K80" s="34"/>
      <c r="L80" s="33">
        <f t="shared" si="26"/>
        <v>0</v>
      </c>
      <c r="M80" s="34"/>
      <c r="N80" s="34"/>
      <c r="O80" s="34"/>
      <c r="P80" s="34"/>
      <c r="Q80" s="33">
        <f t="shared" si="27"/>
        <v>0</v>
      </c>
      <c r="R80" s="34"/>
      <c r="S80" s="34"/>
      <c r="T80" s="33">
        <f t="shared" si="28"/>
        <v>0</v>
      </c>
      <c r="U80" s="34"/>
      <c r="V80" s="34"/>
      <c r="W80" s="33">
        <f t="shared" si="29"/>
        <v>0</v>
      </c>
      <c r="X80" s="34"/>
      <c r="Y80" s="34"/>
      <c r="Z80" s="33">
        <f t="shared" si="30"/>
        <v>0</v>
      </c>
      <c r="AA80" s="34"/>
      <c r="AB80" s="34"/>
      <c r="AC80" s="33">
        <f t="shared" si="31"/>
        <v>0</v>
      </c>
      <c r="AD80" s="34"/>
      <c r="AE80" s="34"/>
      <c r="AF80" s="34"/>
      <c r="AG80" s="33">
        <f t="shared" si="32"/>
        <v>0</v>
      </c>
      <c r="AH80" s="34"/>
      <c r="AI80" s="34"/>
      <c r="AJ80" s="33">
        <f t="shared" si="33"/>
        <v>0</v>
      </c>
      <c r="AK80" s="34"/>
      <c r="AL80" s="34"/>
      <c r="AM80" s="33">
        <f t="shared" si="34"/>
        <v>0</v>
      </c>
      <c r="AN80" s="34"/>
      <c r="AO80" s="34"/>
      <c r="AP80" s="33">
        <f t="shared" si="35"/>
        <v>0</v>
      </c>
      <c r="AQ80" s="34"/>
      <c r="AR80" s="34"/>
      <c r="AS80" s="33">
        <f t="shared" si="36"/>
        <v>0</v>
      </c>
      <c r="AT80" s="34"/>
      <c r="AU80" s="34"/>
      <c r="AV80" s="33">
        <f t="shared" si="37"/>
        <v>0</v>
      </c>
      <c r="AW80" s="33">
        <f t="shared" si="38"/>
        <v>0</v>
      </c>
      <c r="AX80" s="33">
        <f t="shared" si="38"/>
        <v>0</v>
      </c>
      <c r="AY80" s="35"/>
      <c r="AZ80" s="35"/>
      <c r="BA80" s="35"/>
      <c r="BB80" s="35"/>
      <c r="BC80" s="35"/>
      <c r="BD80" s="35"/>
      <c r="BE80" s="34"/>
      <c r="BF80" s="34"/>
      <c r="BG80" s="33">
        <f t="shared" si="39"/>
        <v>0</v>
      </c>
      <c r="BH80" s="34"/>
      <c r="BI80" s="34"/>
      <c r="BJ80" s="33">
        <f t="shared" si="40"/>
        <v>0</v>
      </c>
      <c r="BK80" s="34"/>
      <c r="BL80" s="34"/>
      <c r="BM80" s="33">
        <f t="shared" si="41"/>
        <v>0</v>
      </c>
      <c r="BN80" s="34"/>
      <c r="BO80" s="34"/>
      <c r="BP80" s="34"/>
      <c r="BQ80" s="34"/>
      <c r="BR80" s="34"/>
      <c r="BS80" s="34"/>
      <c r="BT80" s="34"/>
      <c r="BU80" s="33">
        <f t="shared" si="42"/>
        <v>0</v>
      </c>
      <c r="BV80" s="34"/>
      <c r="BW80" s="34"/>
      <c r="BX80" s="33">
        <f t="shared" si="43"/>
        <v>0</v>
      </c>
      <c r="BY80" s="34"/>
      <c r="BZ80" s="34"/>
      <c r="CA80" s="33">
        <f t="shared" si="44"/>
        <v>502</v>
      </c>
      <c r="CB80" s="34">
        <f>551-49</f>
        <v>502</v>
      </c>
      <c r="CC80" s="34"/>
      <c r="CD80" s="7">
        <f t="shared" si="45"/>
        <v>502</v>
      </c>
      <c r="CE80" s="8">
        <f t="shared" si="46"/>
        <v>502</v>
      </c>
      <c r="CF80" s="9">
        <f t="shared" si="47"/>
        <v>0</v>
      </c>
    </row>
    <row r="81" spans="1:84" ht="47.25" x14ac:dyDescent="0.2">
      <c r="A81" s="6" t="s">
        <v>140</v>
      </c>
      <c r="B81" s="33">
        <f t="shared" si="25"/>
        <v>0</v>
      </c>
      <c r="C81" s="34"/>
      <c r="D81" s="34"/>
      <c r="E81" s="34"/>
      <c r="F81" s="34"/>
      <c r="G81" s="33">
        <f t="shared" si="24"/>
        <v>0</v>
      </c>
      <c r="H81" s="34"/>
      <c r="I81" s="34"/>
      <c r="J81" s="34"/>
      <c r="K81" s="34"/>
      <c r="L81" s="33">
        <f t="shared" si="26"/>
        <v>0</v>
      </c>
      <c r="M81" s="34"/>
      <c r="N81" s="34"/>
      <c r="O81" s="34"/>
      <c r="P81" s="34"/>
      <c r="Q81" s="33">
        <f t="shared" si="27"/>
        <v>0</v>
      </c>
      <c r="R81" s="34"/>
      <c r="S81" s="34"/>
      <c r="T81" s="33">
        <f t="shared" si="28"/>
        <v>0</v>
      </c>
      <c r="U81" s="34"/>
      <c r="V81" s="34"/>
      <c r="W81" s="33">
        <f t="shared" si="29"/>
        <v>0</v>
      </c>
      <c r="X81" s="34"/>
      <c r="Y81" s="34"/>
      <c r="Z81" s="33">
        <f t="shared" si="30"/>
        <v>0</v>
      </c>
      <c r="AA81" s="34"/>
      <c r="AB81" s="34"/>
      <c r="AC81" s="33">
        <f t="shared" si="31"/>
        <v>0</v>
      </c>
      <c r="AD81" s="34"/>
      <c r="AE81" s="34"/>
      <c r="AF81" s="34"/>
      <c r="AG81" s="33">
        <f t="shared" si="32"/>
        <v>0</v>
      </c>
      <c r="AH81" s="34"/>
      <c r="AI81" s="34"/>
      <c r="AJ81" s="33">
        <f t="shared" si="33"/>
        <v>0</v>
      </c>
      <c r="AK81" s="34"/>
      <c r="AL81" s="34"/>
      <c r="AM81" s="33">
        <f t="shared" si="34"/>
        <v>0</v>
      </c>
      <c r="AN81" s="34"/>
      <c r="AO81" s="34"/>
      <c r="AP81" s="33">
        <f t="shared" si="35"/>
        <v>0</v>
      </c>
      <c r="AQ81" s="34"/>
      <c r="AR81" s="34"/>
      <c r="AS81" s="33">
        <f t="shared" si="36"/>
        <v>0</v>
      </c>
      <c r="AT81" s="34"/>
      <c r="AU81" s="34"/>
      <c r="AV81" s="33">
        <f t="shared" si="37"/>
        <v>0</v>
      </c>
      <c r="AW81" s="33">
        <f t="shared" si="38"/>
        <v>0</v>
      </c>
      <c r="AX81" s="33">
        <f t="shared" si="38"/>
        <v>0</v>
      </c>
      <c r="AY81" s="35"/>
      <c r="AZ81" s="35"/>
      <c r="BA81" s="35"/>
      <c r="BB81" s="35"/>
      <c r="BC81" s="35"/>
      <c r="BD81" s="35"/>
      <c r="BE81" s="34"/>
      <c r="BF81" s="34"/>
      <c r="BG81" s="33">
        <f t="shared" si="39"/>
        <v>0</v>
      </c>
      <c r="BH81" s="34"/>
      <c r="BI81" s="34"/>
      <c r="BJ81" s="33">
        <f t="shared" si="40"/>
        <v>0</v>
      </c>
      <c r="BK81" s="34"/>
      <c r="BL81" s="34"/>
      <c r="BM81" s="33">
        <f t="shared" si="41"/>
        <v>1431</v>
      </c>
      <c r="BN81" s="34">
        <v>1120</v>
      </c>
      <c r="BO81" s="34"/>
      <c r="BP81" s="34">
        <v>311</v>
      </c>
      <c r="BQ81" s="34"/>
      <c r="BR81" s="34">
        <f>956+144</f>
        <v>1100</v>
      </c>
      <c r="BS81" s="34"/>
      <c r="BT81" s="34"/>
      <c r="BU81" s="33">
        <f t="shared" si="42"/>
        <v>0</v>
      </c>
      <c r="BV81" s="34"/>
      <c r="BW81" s="34"/>
      <c r="BX81" s="33">
        <f t="shared" si="43"/>
        <v>0</v>
      </c>
      <c r="BY81" s="34"/>
      <c r="BZ81" s="34"/>
      <c r="CA81" s="33">
        <f t="shared" si="44"/>
        <v>0</v>
      </c>
      <c r="CB81" s="34"/>
      <c r="CC81" s="34"/>
      <c r="CD81" s="7">
        <f t="shared" si="45"/>
        <v>2531</v>
      </c>
      <c r="CE81" s="8">
        <f t="shared" si="46"/>
        <v>2531</v>
      </c>
      <c r="CF81" s="9">
        <f t="shared" si="47"/>
        <v>0</v>
      </c>
    </row>
    <row r="82" spans="1:84" ht="47.25" x14ac:dyDescent="0.2">
      <c r="A82" s="6" t="s">
        <v>141</v>
      </c>
      <c r="B82" s="33">
        <f t="shared" si="25"/>
        <v>0</v>
      </c>
      <c r="C82" s="34"/>
      <c r="D82" s="34"/>
      <c r="E82" s="34"/>
      <c r="F82" s="34"/>
      <c r="G82" s="33">
        <f t="shared" si="24"/>
        <v>0</v>
      </c>
      <c r="H82" s="34"/>
      <c r="I82" s="34"/>
      <c r="J82" s="34"/>
      <c r="K82" s="34"/>
      <c r="L82" s="33">
        <f t="shared" si="26"/>
        <v>0</v>
      </c>
      <c r="M82" s="34"/>
      <c r="N82" s="34"/>
      <c r="O82" s="34"/>
      <c r="P82" s="34"/>
      <c r="Q82" s="33">
        <f t="shared" si="27"/>
        <v>0</v>
      </c>
      <c r="R82" s="34"/>
      <c r="S82" s="34"/>
      <c r="T82" s="33">
        <f t="shared" si="28"/>
        <v>0</v>
      </c>
      <c r="U82" s="34"/>
      <c r="V82" s="34"/>
      <c r="W82" s="33">
        <f t="shared" si="29"/>
        <v>0</v>
      </c>
      <c r="X82" s="34"/>
      <c r="Y82" s="34"/>
      <c r="Z82" s="33">
        <f t="shared" si="30"/>
        <v>200</v>
      </c>
      <c r="AA82" s="34"/>
      <c r="AB82" s="34">
        <v>200</v>
      </c>
      <c r="AC82" s="33">
        <f t="shared" si="31"/>
        <v>0</v>
      </c>
      <c r="AD82" s="34"/>
      <c r="AE82" s="34"/>
      <c r="AF82" s="34"/>
      <c r="AG82" s="33">
        <f t="shared" si="32"/>
        <v>0</v>
      </c>
      <c r="AH82" s="34"/>
      <c r="AI82" s="34"/>
      <c r="AJ82" s="33">
        <f t="shared" si="33"/>
        <v>0</v>
      </c>
      <c r="AK82" s="34"/>
      <c r="AL82" s="34"/>
      <c r="AM82" s="33">
        <f t="shared" si="34"/>
        <v>0</v>
      </c>
      <c r="AN82" s="34"/>
      <c r="AO82" s="34"/>
      <c r="AP82" s="33">
        <f t="shared" si="35"/>
        <v>0</v>
      </c>
      <c r="AQ82" s="34"/>
      <c r="AR82" s="34"/>
      <c r="AS82" s="33">
        <f t="shared" si="36"/>
        <v>0</v>
      </c>
      <c r="AT82" s="34"/>
      <c r="AU82" s="34"/>
      <c r="AV82" s="33">
        <f t="shared" si="37"/>
        <v>0</v>
      </c>
      <c r="AW82" s="33">
        <f t="shared" si="38"/>
        <v>0</v>
      </c>
      <c r="AX82" s="33">
        <f t="shared" si="38"/>
        <v>0</v>
      </c>
      <c r="AY82" s="35"/>
      <c r="AZ82" s="35"/>
      <c r="BA82" s="35"/>
      <c r="BB82" s="35"/>
      <c r="BC82" s="35"/>
      <c r="BD82" s="35"/>
      <c r="BE82" s="34"/>
      <c r="BF82" s="34"/>
      <c r="BG82" s="33">
        <f t="shared" si="39"/>
        <v>0</v>
      </c>
      <c r="BH82" s="34"/>
      <c r="BI82" s="34"/>
      <c r="BJ82" s="33">
        <f t="shared" si="40"/>
        <v>0</v>
      </c>
      <c r="BK82" s="34"/>
      <c r="BL82" s="34"/>
      <c r="BM82" s="33">
        <f t="shared" si="41"/>
        <v>0</v>
      </c>
      <c r="BN82" s="34"/>
      <c r="BO82" s="34"/>
      <c r="BP82" s="34"/>
      <c r="BQ82" s="34"/>
      <c r="BR82" s="34"/>
      <c r="BS82" s="34"/>
      <c r="BT82" s="34"/>
      <c r="BU82" s="33">
        <f t="shared" si="42"/>
        <v>0</v>
      </c>
      <c r="BV82" s="34"/>
      <c r="BW82" s="34"/>
      <c r="BX82" s="33">
        <f t="shared" si="43"/>
        <v>0</v>
      </c>
      <c r="BY82" s="34"/>
      <c r="BZ82" s="34"/>
      <c r="CA82" s="33">
        <f t="shared" si="44"/>
        <v>0</v>
      </c>
      <c r="CB82" s="34"/>
      <c r="CC82" s="34"/>
      <c r="CD82" s="7">
        <f t="shared" si="45"/>
        <v>200</v>
      </c>
      <c r="CE82" s="8">
        <f t="shared" si="46"/>
        <v>0</v>
      </c>
      <c r="CF82" s="9">
        <f t="shared" si="47"/>
        <v>200</v>
      </c>
    </row>
    <row r="83" spans="1:84" ht="47.25" x14ac:dyDescent="0.2">
      <c r="A83" s="6" t="s">
        <v>142</v>
      </c>
      <c r="B83" s="33">
        <f t="shared" si="25"/>
        <v>0</v>
      </c>
      <c r="C83" s="34"/>
      <c r="D83" s="34"/>
      <c r="E83" s="34"/>
      <c r="F83" s="34"/>
      <c r="G83" s="33">
        <f t="shared" si="24"/>
        <v>0</v>
      </c>
      <c r="H83" s="34"/>
      <c r="I83" s="34"/>
      <c r="J83" s="34"/>
      <c r="K83" s="34"/>
      <c r="L83" s="33">
        <f t="shared" si="26"/>
        <v>528</v>
      </c>
      <c r="M83" s="34"/>
      <c r="N83" s="34"/>
      <c r="O83" s="34"/>
      <c r="P83" s="34">
        <v>528</v>
      </c>
      <c r="Q83" s="33">
        <f t="shared" si="27"/>
        <v>0</v>
      </c>
      <c r="R83" s="34"/>
      <c r="S83" s="34"/>
      <c r="T83" s="33">
        <f t="shared" si="28"/>
        <v>0</v>
      </c>
      <c r="U83" s="34"/>
      <c r="V83" s="34"/>
      <c r="W83" s="33">
        <f t="shared" si="29"/>
        <v>0</v>
      </c>
      <c r="X83" s="34"/>
      <c r="Y83" s="34"/>
      <c r="Z83" s="33">
        <f t="shared" si="30"/>
        <v>105</v>
      </c>
      <c r="AA83" s="34">
        <v>105</v>
      </c>
      <c r="AB83" s="34"/>
      <c r="AC83" s="33">
        <f t="shared" si="31"/>
        <v>0</v>
      </c>
      <c r="AD83" s="34"/>
      <c r="AE83" s="34"/>
      <c r="AF83" s="34"/>
      <c r="AG83" s="33">
        <f t="shared" si="32"/>
        <v>0</v>
      </c>
      <c r="AH83" s="34"/>
      <c r="AI83" s="34"/>
      <c r="AJ83" s="33">
        <f t="shared" si="33"/>
        <v>0</v>
      </c>
      <c r="AK83" s="34"/>
      <c r="AL83" s="34"/>
      <c r="AM83" s="33">
        <f t="shared" si="34"/>
        <v>0</v>
      </c>
      <c r="AN83" s="34"/>
      <c r="AO83" s="34"/>
      <c r="AP83" s="33">
        <f t="shared" si="35"/>
        <v>160</v>
      </c>
      <c r="AQ83" s="34">
        <v>160</v>
      </c>
      <c r="AR83" s="34"/>
      <c r="AS83" s="33">
        <f t="shared" si="36"/>
        <v>0</v>
      </c>
      <c r="AT83" s="34"/>
      <c r="AU83" s="34"/>
      <c r="AV83" s="33">
        <f t="shared" si="37"/>
        <v>0</v>
      </c>
      <c r="AW83" s="33">
        <f t="shared" si="38"/>
        <v>0</v>
      </c>
      <c r="AX83" s="33">
        <f t="shared" si="38"/>
        <v>0</v>
      </c>
      <c r="AY83" s="35"/>
      <c r="AZ83" s="35"/>
      <c r="BA83" s="35"/>
      <c r="BB83" s="35"/>
      <c r="BC83" s="35"/>
      <c r="BD83" s="35"/>
      <c r="BE83" s="34"/>
      <c r="BF83" s="34"/>
      <c r="BG83" s="33">
        <f t="shared" si="39"/>
        <v>0</v>
      </c>
      <c r="BH83" s="34"/>
      <c r="BI83" s="34"/>
      <c r="BJ83" s="33">
        <f t="shared" si="40"/>
        <v>0</v>
      </c>
      <c r="BK83" s="34"/>
      <c r="BL83" s="34"/>
      <c r="BM83" s="33">
        <f t="shared" si="41"/>
        <v>0</v>
      </c>
      <c r="BN83" s="34"/>
      <c r="BO83" s="34"/>
      <c r="BP83" s="34"/>
      <c r="BQ83" s="34"/>
      <c r="BR83" s="34"/>
      <c r="BS83" s="34"/>
      <c r="BT83" s="34"/>
      <c r="BU83" s="33">
        <f t="shared" si="42"/>
        <v>0</v>
      </c>
      <c r="BV83" s="34"/>
      <c r="BW83" s="34"/>
      <c r="BX83" s="33">
        <f t="shared" si="43"/>
        <v>0</v>
      </c>
      <c r="BY83" s="34"/>
      <c r="BZ83" s="34"/>
      <c r="CA83" s="33">
        <f t="shared" si="44"/>
        <v>0</v>
      </c>
      <c r="CB83" s="34"/>
      <c r="CC83" s="34"/>
      <c r="CD83" s="7">
        <f t="shared" si="45"/>
        <v>793</v>
      </c>
      <c r="CE83" s="8">
        <f t="shared" si="46"/>
        <v>793</v>
      </c>
      <c r="CF83" s="9">
        <f t="shared" si="47"/>
        <v>0</v>
      </c>
    </row>
    <row r="84" spans="1:84" ht="45.75" customHeight="1" x14ac:dyDescent="0.2">
      <c r="A84" s="6" t="s">
        <v>143</v>
      </c>
      <c r="B84" s="33">
        <f t="shared" si="25"/>
        <v>0</v>
      </c>
      <c r="C84" s="34"/>
      <c r="D84" s="34"/>
      <c r="E84" s="34"/>
      <c r="F84" s="34"/>
      <c r="G84" s="33">
        <f t="shared" si="24"/>
        <v>0</v>
      </c>
      <c r="H84" s="34"/>
      <c r="I84" s="34"/>
      <c r="J84" s="34"/>
      <c r="K84" s="34"/>
      <c r="L84" s="33">
        <f t="shared" si="26"/>
        <v>1200</v>
      </c>
      <c r="M84" s="34"/>
      <c r="N84" s="34"/>
      <c r="O84" s="34"/>
      <c r="P84" s="34">
        <v>1200</v>
      </c>
      <c r="Q84" s="33">
        <f t="shared" si="27"/>
        <v>0</v>
      </c>
      <c r="R84" s="34"/>
      <c r="S84" s="34"/>
      <c r="T84" s="33">
        <f t="shared" si="28"/>
        <v>0</v>
      </c>
      <c r="U84" s="34"/>
      <c r="V84" s="34"/>
      <c r="W84" s="33">
        <f t="shared" si="29"/>
        <v>0</v>
      </c>
      <c r="X84" s="34"/>
      <c r="Y84" s="34"/>
      <c r="Z84" s="33">
        <f t="shared" si="30"/>
        <v>174</v>
      </c>
      <c r="AA84" s="34">
        <v>174</v>
      </c>
      <c r="AB84" s="34"/>
      <c r="AC84" s="33">
        <f t="shared" si="31"/>
        <v>0</v>
      </c>
      <c r="AD84" s="34"/>
      <c r="AE84" s="34"/>
      <c r="AF84" s="34"/>
      <c r="AG84" s="33">
        <f t="shared" si="32"/>
        <v>0</v>
      </c>
      <c r="AH84" s="34"/>
      <c r="AI84" s="34"/>
      <c r="AJ84" s="33">
        <f t="shared" si="33"/>
        <v>0</v>
      </c>
      <c r="AK84" s="34"/>
      <c r="AL84" s="34"/>
      <c r="AM84" s="33">
        <f t="shared" si="34"/>
        <v>0</v>
      </c>
      <c r="AN84" s="34"/>
      <c r="AO84" s="34"/>
      <c r="AP84" s="33">
        <f t="shared" si="35"/>
        <v>209</v>
      </c>
      <c r="AQ84" s="34">
        <v>209</v>
      </c>
      <c r="AR84" s="34"/>
      <c r="AS84" s="33">
        <f t="shared" si="36"/>
        <v>0</v>
      </c>
      <c r="AT84" s="34"/>
      <c r="AU84" s="34"/>
      <c r="AV84" s="33">
        <f t="shared" si="37"/>
        <v>0</v>
      </c>
      <c r="AW84" s="33">
        <f t="shared" si="38"/>
        <v>0</v>
      </c>
      <c r="AX84" s="33">
        <f t="shared" si="38"/>
        <v>0</v>
      </c>
      <c r="AY84" s="35"/>
      <c r="AZ84" s="35"/>
      <c r="BA84" s="35"/>
      <c r="BB84" s="35"/>
      <c r="BC84" s="35"/>
      <c r="BD84" s="35"/>
      <c r="BE84" s="34"/>
      <c r="BF84" s="34"/>
      <c r="BG84" s="33">
        <f t="shared" si="39"/>
        <v>0</v>
      </c>
      <c r="BH84" s="34"/>
      <c r="BI84" s="34"/>
      <c r="BJ84" s="33">
        <f t="shared" si="40"/>
        <v>0</v>
      </c>
      <c r="BK84" s="34"/>
      <c r="BL84" s="34"/>
      <c r="BM84" s="33">
        <f t="shared" si="41"/>
        <v>181</v>
      </c>
      <c r="BN84" s="34">
        <v>119</v>
      </c>
      <c r="BO84" s="34"/>
      <c r="BP84" s="34">
        <v>62</v>
      </c>
      <c r="BQ84" s="34"/>
      <c r="BR84" s="34"/>
      <c r="BS84" s="34"/>
      <c r="BT84" s="34"/>
      <c r="BU84" s="33">
        <f t="shared" si="42"/>
        <v>0</v>
      </c>
      <c r="BV84" s="34"/>
      <c r="BW84" s="34"/>
      <c r="BX84" s="33">
        <f t="shared" si="43"/>
        <v>0</v>
      </c>
      <c r="BY84" s="34"/>
      <c r="BZ84" s="34"/>
      <c r="CA84" s="33">
        <f t="shared" si="44"/>
        <v>0</v>
      </c>
      <c r="CB84" s="34"/>
      <c r="CC84" s="34"/>
      <c r="CD84" s="7">
        <f t="shared" si="45"/>
        <v>1764</v>
      </c>
      <c r="CE84" s="8">
        <f t="shared" si="46"/>
        <v>1764</v>
      </c>
      <c r="CF84" s="9">
        <f t="shared" si="47"/>
        <v>0</v>
      </c>
    </row>
    <row r="85" spans="1:84" ht="94.5" x14ac:dyDescent="0.2">
      <c r="A85" s="6" t="s">
        <v>144</v>
      </c>
      <c r="B85" s="33">
        <f t="shared" si="25"/>
        <v>0</v>
      </c>
      <c r="C85" s="40"/>
      <c r="D85" s="40"/>
      <c r="E85" s="40"/>
      <c r="F85" s="40"/>
      <c r="G85" s="33">
        <f t="shared" si="24"/>
        <v>0</v>
      </c>
      <c r="H85" s="40"/>
      <c r="I85" s="40"/>
      <c r="J85" s="40"/>
      <c r="K85" s="40"/>
      <c r="L85" s="33">
        <f t="shared" si="26"/>
        <v>0</v>
      </c>
      <c r="M85" s="40"/>
      <c r="N85" s="40"/>
      <c r="O85" s="40"/>
      <c r="P85" s="40"/>
      <c r="Q85" s="33">
        <f t="shared" si="27"/>
        <v>0</v>
      </c>
      <c r="R85" s="40"/>
      <c r="S85" s="40"/>
      <c r="T85" s="33">
        <f t="shared" si="28"/>
        <v>0</v>
      </c>
      <c r="U85" s="40"/>
      <c r="V85" s="40"/>
      <c r="W85" s="33">
        <f t="shared" si="29"/>
        <v>0</v>
      </c>
      <c r="X85" s="40"/>
      <c r="Y85" s="40"/>
      <c r="Z85" s="33">
        <f t="shared" si="30"/>
        <v>0</v>
      </c>
      <c r="AA85" s="40"/>
      <c r="AB85" s="40"/>
      <c r="AC85" s="33">
        <f t="shared" si="31"/>
        <v>0</v>
      </c>
      <c r="AD85" s="40"/>
      <c r="AE85" s="40"/>
      <c r="AF85" s="40"/>
      <c r="AG85" s="33">
        <f t="shared" si="32"/>
        <v>0</v>
      </c>
      <c r="AH85" s="40"/>
      <c r="AI85" s="40"/>
      <c r="AJ85" s="33">
        <f t="shared" si="33"/>
        <v>0</v>
      </c>
      <c r="AK85" s="40"/>
      <c r="AL85" s="40"/>
      <c r="AM85" s="33">
        <f t="shared" si="34"/>
        <v>0</v>
      </c>
      <c r="AN85" s="40"/>
      <c r="AO85" s="40"/>
      <c r="AP85" s="33">
        <f t="shared" si="35"/>
        <v>0</v>
      </c>
      <c r="AQ85" s="40"/>
      <c r="AR85" s="40"/>
      <c r="AS85" s="33">
        <f t="shared" si="36"/>
        <v>0</v>
      </c>
      <c r="AT85" s="40"/>
      <c r="AU85" s="40"/>
      <c r="AV85" s="33">
        <f t="shared" si="37"/>
        <v>0</v>
      </c>
      <c r="AW85" s="33">
        <f t="shared" si="38"/>
        <v>0</v>
      </c>
      <c r="AX85" s="33">
        <f t="shared" si="38"/>
        <v>0</v>
      </c>
      <c r="AY85" s="40"/>
      <c r="AZ85" s="40"/>
      <c r="BA85" s="40"/>
      <c r="BB85" s="40"/>
      <c r="BC85" s="40"/>
      <c r="BD85" s="40"/>
      <c r="BE85" s="40"/>
      <c r="BF85" s="40"/>
      <c r="BG85" s="33">
        <f t="shared" si="39"/>
        <v>0</v>
      </c>
      <c r="BH85" s="40"/>
      <c r="BI85" s="40"/>
      <c r="BJ85" s="33">
        <f t="shared" si="40"/>
        <v>0</v>
      </c>
      <c r="BK85" s="40"/>
      <c r="BL85" s="40"/>
      <c r="BM85" s="33">
        <f t="shared" si="41"/>
        <v>0</v>
      </c>
      <c r="BN85" s="40"/>
      <c r="BO85" s="40"/>
      <c r="BP85" s="40"/>
      <c r="BQ85" s="40"/>
      <c r="BR85" s="40"/>
      <c r="BS85" s="40"/>
      <c r="BT85" s="40"/>
      <c r="BU85" s="33">
        <f t="shared" si="42"/>
        <v>0</v>
      </c>
      <c r="BV85" s="40"/>
      <c r="BW85" s="40"/>
      <c r="BX85" s="33">
        <f t="shared" si="43"/>
        <v>0</v>
      </c>
      <c r="BY85" s="40"/>
      <c r="BZ85" s="40"/>
      <c r="CA85" s="33">
        <f t="shared" si="44"/>
        <v>0</v>
      </c>
      <c r="CB85" s="40"/>
      <c r="CC85" s="40"/>
      <c r="CD85" s="7">
        <v>0</v>
      </c>
      <c r="CE85" s="8">
        <f t="shared" si="46"/>
        <v>0</v>
      </c>
      <c r="CF85" s="9">
        <f t="shared" si="47"/>
        <v>0</v>
      </c>
    </row>
    <row r="86" spans="1:84" ht="31.5" x14ac:dyDescent="0.2">
      <c r="A86" s="6" t="s">
        <v>145</v>
      </c>
      <c r="B86" s="33">
        <f t="shared" si="25"/>
        <v>0</v>
      </c>
      <c r="C86" s="34">
        <v>0</v>
      </c>
      <c r="D86" s="34">
        <v>0</v>
      </c>
      <c r="E86" s="34">
        <v>0</v>
      </c>
      <c r="F86" s="34">
        <v>0</v>
      </c>
      <c r="G86" s="33">
        <f t="shared" si="24"/>
        <v>0</v>
      </c>
      <c r="H86" s="34">
        <v>0</v>
      </c>
      <c r="I86" s="34">
        <v>0</v>
      </c>
      <c r="J86" s="34">
        <v>0</v>
      </c>
      <c r="K86" s="34">
        <v>0</v>
      </c>
      <c r="L86" s="33">
        <f t="shared" si="26"/>
        <v>511</v>
      </c>
      <c r="M86" s="34">
        <v>0</v>
      </c>
      <c r="N86" s="34">
        <v>0</v>
      </c>
      <c r="O86" s="34">
        <v>0</v>
      </c>
      <c r="P86" s="34">
        <v>511</v>
      </c>
      <c r="Q86" s="33">
        <f t="shared" si="27"/>
        <v>0</v>
      </c>
      <c r="R86" s="34">
        <v>0</v>
      </c>
      <c r="S86" s="34">
        <v>0</v>
      </c>
      <c r="T86" s="33">
        <f t="shared" si="28"/>
        <v>0</v>
      </c>
      <c r="U86" s="34">
        <v>0</v>
      </c>
      <c r="V86" s="34">
        <v>0</v>
      </c>
      <c r="W86" s="33">
        <f t="shared" si="29"/>
        <v>0</v>
      </c>
      <c r="X86" s="34">
        <v>0</v>
      </c>
      <c r="Y86" s="34">
        <v>0</v>
      </c>
      <c r="Z86" s="33">
        <f t="shared" si="30"/>
        <v>320</v>
      </c>
      <c r="AA86" s="34">
        <v>320</v>
      </c>
      <c r="AB86" s="34">
        <v>0</v>
      </c>
      <c r="AC86" s="33">
        <f t="shared" si="31"/>
        <v>0</v>
      </c>
      <c r="AD86" s="34">
        <v>0</v>
      </c>
      <c r="AE86" s="34"/>
      <c r="AF86" s="34">
        <v>0</v>
      </c>
      <c r="AG86" s="33">
        <f t="shared" si="32"/>
        <v>0</v>
      </c>
      <c r="AH86" s="34">
        <v>0</v>
      </c>
      <c r="AI86" s="34">
        <v>0</v>
      </c>
      <c r="AJ86" s="33">
        <f t="shared" si="33"/>
        <v>0</v>
      </c>
      <c r="AK86" s="34">
        <v>0</v>
      </c>
      <c r="AL86" s="34">
        <v>0</v>
      </c>
      <c r="AM86" s="33">
        <f t="shared" si="34"/>
        <v>0</v>
      </c>
      <c r="AN86" s="34">
        <v>0</v>
      </c>
      <c r="AO86" s="34">
        <v>0</v>
      </c>
      <c r="AP86" s="33">
        <f t="shared" si="35"/>
        <v>140</v>
      </c>
      <c r="AQ86" s="34">
        <v>140</v>
      </c>
      <c r="AR86" s="34">
        <v>0</v>
      </c>
      <c r="AS86" s="33">
        <f t="shared" si="36"/>
        <v>0</v>
      </c>
      <c r="AT86" s="34">
        <v>0</v>
      </c>
      <c r="AU86" s="34">
        <v>0</v>
      </c>
      <c r="AV86" s="33">
        <f t="shared" si="37"/>
        <v>0</v>
      </c>
      <c r="AW86" s="33">
        <f t="shared" si="38"/>
        <v>0</v>
      </c>
      <c r="AX86" s="33">
        <f t="shared" si="38"/>
        <v>0</v>
      </c>
      <c r="AY86" s="35"/>
      <c r="AZ86" s="35"/>
      <c r="BA86" s="35"/>
      <c r="BB86" s="35"/>
      <c r="BC86" s="35"/>
      <c r="BD86" s="35"/>
      <c r="BE86" s="34"/>
      <c r="BF86" s="34">
        <v>0</v>
      </c>
      <c r="BG86" s="33">
        <f t="shared" si="39"/>
        <v>0</v>
      </c>
      <c r="BH86" s="34">
        <v>0</v>
      </c>
      <c r="BI86" s="34">
        <v>0</v>
      </c>
      <c r="BJ86" s="33">
        <f t="shared" si="40"/>
        <v>0</v>
      </c>
      <c r="BK86" s="34">
        <v>0</v>
      </c>
      <c r="BL86" s="34">
        <v>0</v>
      </c>
      <c r="BM86" s="33">
        <f t="shared" si="41"/>
        <v>60</v>
      </c>
      <c r="BN86" s="34">
        <v>0</v>
      </c>
      <c r="BO86" s="34">
        <v>0</v>
      </c>
      <c r="BP86" s="34">
        <v>60</v>
      </c>
      <c r="BQ86" s="34">
        <v>0</v>
      </c>
      <c r="BR86" s="34">
        <v>0</v>
      </c>
      <c r="BS86" s="34">
        <v>0</v>
      </c>
      <c r="BT86" s="34">
        <v>0</v>
      </c>
      <c r="BU86" s="33">
        <f t="shared" si="42"/>
        <v>60</v>
      </c>
      <c r="BV86" s="34">
        <v>60</v>
      </c>
      <c r="BW86" s="34">
        <v>0</v>
      </c>
      <c r="BX86" s="33">
        <f t="shared" si="43"/>
        <v>0</v>
      </c>
      <c r="BY86" s="34">
        <v>0</v>
      </c>
      <c r="BZ86" s="34">
        <v>0</v>
      </c>
      <c r="CA86" s="33">
        <f t="shared" si="44"/>
        <v>0</v>
      </c>
      <c r="CB86" s="34">
        <v>0</v>
      </c>
      <c r="CC86" s="34">
        <v>0</v>
      </c>
      <c r="CD86" s="7">
        <f t="shared" si="45"/>
        <v>1091</v>
      </c>
      <c r="CE86" s="8">
        <f t="shared" si="46"/>
        <v>1091</v>
      </c>
      <c r="CF86" s="9">
        <f t="shared" si="47"/>
        <v>0</v>
      </c>
    </row>
    <row r="87" spans="1:84" ht="31.5" x14ac:dyDescent="0.2">
      <c r="A87" s="6" t="s">
        <v>146</v>
      </c>
      <c r="B87" s="33">
        <f t="shared" si="25"/>
        <v>0</v>
      </c>
      <c r="C87" s="34"/>
      <c r="D87" s="34"/>
      <c r="E87" s="34"/>
      <c r="F87" s="34"/>
      <c r="G87" s="33">
        <f t="shared" si="24"/>
        <v>0</v>
      </c>
      <c r="H87" s="34"/>
      <c r="I87" s="34"/>
      <c r="J87" s="34"/>
      <c r="K87" s="34"/>
      <c r="L87" s="33">
        <f t="shared" si="26"/>
        <v>0</v>
      </c>
      <c r="M87" s="34"/>
      <c r="N87" s="34"/>
      <c r="O87" s="34"/>
      <c r="P87" s="34"/>
      <c r="Q87" s="33">
        <f t="shared" si="27"/>
        <v>0</v>
      </c>
      <c r="R87" s="34"/>
      <c r="S87" s="34"/>
      <c r="T87" s="33">
        <f t="shared" si="28"/>
        <v>0</v>
      </c>
      <c r="U87" s="34"/>
      <c r="V87" s="34"/>
      <c r="W87" s="33">
        <f t="shared" si="29"/>
        <v>0</v>
      </c>
      <c r="X87" s="34"/>
      <c r="Y87" s="34"/>
      <c r="Z87" s="33">
        <f t="shared" si="30"/>
        <v>0</v>
      </c>
      <c r="AA87" s="34"/>
      <c r="AB87" s="34"/>
      <c r="AC87" s="33">
        <f t="shared" si="31"/>
        <v>0</v>
      </c>
      <c r="AD87" s="34"/>
      <c r="AE87" s="34"/>
      <c r="AF87" s="34"/>
      <c r="AG87" s="33">
        <f t="shared" si="32"/>
        <v>0</v>
      </c>
      <c r="AH87" s="34"/>
      <c r="AI87" s="34"/>
      <c r="AJ87" s="33">
        <f t="shared" si="33"/>
        <v>0</v>
      </c>
      <c r="AK87" s="34"/>
      <c r="AL87" s="34"/>
      <c r="AM87" s="33">
        <f t="shared" si="34"/>
        <v>0</v>
      </c>
      <c r="AN87" s="34"/>
      <c r="AO87" s="34"/>
      <c r="AP87" s="33">
        <f t="shared" si="35"/>
        <v>0</v>
      </c>
      <c r="AQ87" s="34"/>
      <c r="AR87" s="34"/>
      <c r="AS87" s="33">
        <f t="shared" si="36"/>
        <v>0</v>
      </c>
      <c r="AT87" s="34"/>
      <c r="AU87" s="34"/>
      <c r="AV87" s="33">
        <f t="shared" si="37"/>
        <v>0</v>
      </c>
      <c r="AW87" s="33">
        <f t="shared" si="38"/>
        <v>0</v>
      </c>
      <c r="AX87" s="33">
        <f t="shared" si="38"/>
        <v>0</v>
      </c>
      <c r="AY87" s="35"/>
      <c r="AZ87" s="35"/>
      <c r="BA87" s="35"/>
      <c r="BB87" s="35"/>
      <c r="BC87" s="35"/>
      <c r="BD87" s="35"/>
      <c r="BE87" s="34"/>
      <c r="BF87" s="34"/>
      <c r="BG87" s="33">
        <f t="shared" si="39"/>
        <v>0</v>
      </c>
      <c r="BH87" s="34"/>
      <c r="BI87" s="34"/>
      <c r="BJ87" s="33">
        <f t="shared" si="40"/>
        <v>0</v>
      </c>
      <c r="BK87" s="34"/>
      <c r="BL87" s="34"/>
      <c r="BM87" s="33">
        <f t="shared" si="41"/>
        <v>0</v>
      </c>
      <c r="BN87" s="34"/>
      <c r="BO87" s="34"/>
      <c r="BP87" s="34"/>
      <c r="BQ87" s="34"/>
      <c r="BR87" s="34">
        <f>310-72</f>
        <v>238</v>
      </c>
      <c r="BS87" s="34"/>
      <c r="BT87" s="34"/>
      <c r="BU87" s="33">
        <f t="shared" si="42"/>
        <v>0</v>
      </c>
      <c r="BV87" s="34"/>
      <c r="BW87" s="34"/>
      <c r="BX87" s="33">
        <f t="shared" si="43"/>
        <v>0</v>
      </c>
      <c r="BY87" s="34"/>
      <c r="BZ87" s="34"/>
      <c r="CA87" s="33">
        <f t="shared" si="44"/>
        <v>0</v>
      </c>
      <c r="CB87" s="34"/>
      <c r="CC87" s="34"/>
      <c r="CD87" s="7">
        <f t="shared" si="45"/>
        <v>238</v>
      </c>
      <c r="CE87" s="8">
        <f t="shared" si="46"/>
        <v>238</v>
      </c>
      <c r="CF87" s="9">
        <f t="shared" si="47"/>
        <v>0</v>
      </c>
    </row>
    <row r="88" spans="1:84" ht="31.5" x14ac:dyDescent="0.2">
      <c r="A88" s="6" t="s">
        <v>147</v>
      </c>
      <c r="B88" s="33">
        <f t="shared" si="25"/>
        <v>0</v>
      </c>
      <c r="C88" s="34"/>
      <c r="D88" s="34"/>
      <c r="E88" s="34"/>
      <c r="F88" s="34"/>
      <c r="G88" s="33">
        <f t="shared" si="24"/>
        <v>13</v>
      </c>
      <c r="H88" s="34"/>
      <c r="I88" s="34">
        <v>13</v>
      </c>
      <c r="J88" s="34"/>
      <c r="K88" s="34"/>
      <c r="L88" s="33">
        <f t="shared" si="26"/>
        <v>6657</v>
      </c>
      <c r="M88" s="34"/>
      <c r="N88" s="34">
        <f>6670-13</f>
        <v>6657</v>
      </c>
      <c r="O88" s="34"/>
      <c r="P88" s="34"/>
      <c r="Q88" s="33">
        <f t="shared" si="27"/>
        <v>0</v>
      </c>
      <c r="R88" s="34"/>
      <c r="S88" s="34"/>
      <c r="T88" s="33">
        <f t="shared" si="28"/>
        <v>0</v>
      </c>
      <c r="U88" s="34"/>
      <c r="V88" s="34"/>
      <c r="W88" s="33">
        <f t="shared" si="29"/>
        <v>0</v>
      </c>
      <c r="X88" s="34"/>
      <c r="Y88" s="34"/>
      <c r="Z88" s="33">
        <f t="shared" si="30"/>
        <v>0</v>
      </c>
      <c r="AA88" s="34"/>
      <c r="AB88" s="34"/>
      <c r="AC88" s="33">
        <f t="shared" si="31"/>
        <v>0</v>
      </c>
      <c r="AD88" s="34"/>
      <c r="AE88" s="34"/>
      <c r="AF88" s="34"/>
      <c r="AG88" s="33">
        <f t="shared" si="32"/>
        <v>0</v>
      </c>
      <c r="AH88" s="34"/>
      <c r="AI88" s="34"/>
      <c r="AJ88" s="33">
        <f t="shared" si="33"/>
        <v>0</v>
      </c>
      <c r="AK88" s="34"/>
      <c r="AL88" s="34"/>
      <c r="AM88" s="33">
        <f t="shared" si="34"/>
        <v>0</v>
      </c>
      <c r="AN88" s="34"/>
      <c r="AO88" s="34"/>
      <c r="AP88" s="33">
        <f t="shared" si="35"/>
        <v>0</v>
      </c>
      <c r="AQ88" s="34"/>
      <c r="AR88" s="34"/>
      <c r="AS88" s="33">
        <f t="shared" si="36"/>
        <v>0</v>
      </c>
      <c r="AT88" s="34"/>
      <c r="AU88" s="34"/>
      <c r="AV88" s="33">
        <f t="shared" si="37"/>
        <v>0</v>
      </c>
      <c r="AW88" s="33">
        <f t="shared" si="38"/>
        <v>0</v>
      </c>
      <c r="AX88" s="33">
        <f t="shared" si="38"/>
        <v>0</v>
      </c>
      <c r="AY88" s="35"/>
      <c r="AZ88" s="35"/>
      <c r="BA88" s="35"/>
      <c r="BB88" s="35"/>
      <c r="BC88" s="35"/>
      <c r="BD88" s="35"/>
      <c r="BE88" s="34"/>
      <c r="BF88" s="34"/>
      <c r="BG88" s="33">
        <f t="shared" si="39"/>
        <v>0</v>
      </c>
      <c r="BH88" s="34"/>
      <c r="BI88" s="34"/>
      <c r="BJ88" s="33">
        <f t="shared" si="40"/>
        <v>0</v>
      </c>
      <c r="BK88" s="34"/>
      <c r="BL88" s="34"/>
      <c r="BM88" s="33">
        <f t="shared" si="41"/>
        <v>0</v>
      </c>
      <c r="BN88" s="34"/>
      <c r="BO88" s="34"/>
      <c r="BP88" s="34"/>
      <c r="BQ88" s="34"/>
      <c r="BR88" s="34"/>
      <c r="BS88" s="34"/>
      <c r="BT88" s="34"/>
      <c r="BU88" s="33">
        <f t="shared" si="42"/>
        <v>0</v>
      </c>
      <c r="BV88" s="34"/>
      <c r="BW88" s="34"/>
      <c r="BX88" s="33">
        <f t="shared" si="43"/>
        <v>0</v>
      </c>
      <c r="BY88" s="34"/>
      <c r="BZ88" s="34"/>
      <c r="CA88" s="33">
        <f t="shared" si="44"/>
        <v>0</v>
      </c>
      <c r="CB88" s="34"/>
      <c r="CC88" s="34"/>
      <c r="CD88" s="7">
        <f t="shared" si="45"/>
        <v>6670</v>
      </c>
      <c r="CE88" s="8">
        <f t="shared" si="46"/>
        <v>6657</v>
      </c>
      <c r="CF88" s="9">
        <f t="shared" si="47"/>
        <v>13</v>
      </c>
    </row>
    <row r="89" spans="1:84" ht="31.5" x14ac:dyDescent="0.2">
      <c r="A89" s="6" t="s">
        <v>148</v>
      </c>
      <c r="B89" s="33">
        <f t="shared" si="25"/>
        <v>0</v>
      </c>
      <c r="C89" s="34"/>
      <c r="D89" s="34"/>
      <c r="E89" s="34"/>
      <c r="F89" s="34"/>
      <c r="G89" s="33">
        <f t="shared" si="24"/>
        <v>0</v>
      </c>
      <c r="H89" s="34"/>
      <c r="I89" s="34"/>
      <c r="J89" s="34"/>
      <c r="K89" s="34"/>
      <c r="L89" s="33">
        <f t="shared" si="26"/>
        <v>853</v>
      </c>
      <c r="M89" s="34"/>
      <c r="N89" s="34">
        <v>843</v>
      </c>
      <c r="O89" s="34"/>
      <c r="P89" s="34">
        <v>10</v>
      </c>
      <c r="Q89" s="33">
        <f t="shared" si="27"/>
        <v>0</v>
      </c>
      <c r="R89" s="34"/>
      <c r="S89" s="34"/>
      <c r="T89" s="33">
        <f t="shared" si="28"/>
        <v>0</v>
      </c>
      <c r="U89" s="34"/>
      <c r="V89" s="34"/>
      <c r="W89" s="33">
        <f t="shared" si="29"/>
        <v>0</v>
      </c>
      <c r="X89" s="34"/>
      <c r="Y89" s="34"/>
      <c r="Z89" s="33">
        <f t="shared" si="30"/>
        <v>10</v>
      </c>
      <c r="AA89" s="34">
        <v>10</v>
      </c>
      <c r="AB89" s="34"/>
      <c r="AC89" s="33">
        <f t="shared" si="31"/>
        <v>0</v>
      </c>
      <c r="AD89" s="34"/>
      <c r="AE89" s="34"/>
      <c r="AF89" s="34"/>
      <c r="AG89" s="33">
        <f t="shared" si="32"/>
        <v>0</v>
      </c>
      <c r="AH89" s="34"/>
      <c r="AI89" s="34"/>
      <c r="AJ89" s="33">
        <f t="shared" si="33"/>
        <v>0</v>
      </c>
      <c r="AK89" s="34"/>
      <c r="AL89" s="34"/>
      <c r="AM89" s="33">
        <f t="shared" si="34"/>
        <v>0</v>
      </c>
      <c r="AN89" s="34"/>
      <c r="AO89" s="34"/>
      <c r="AP89" s="33">
        <f t="shared" si="35"/>
        <v>0</v>
      </c>
      <c r="AQ89" s="34"/>
      <c r="AR89" s="34"/>
      <c r="AS89" s="33">
        <f t="shared" si="36"/>
        <v>0</v>
      </c>
      <c r="AT89" s="34"/>
      <c r="AU89" s="34"/>
      <c r="AV89" s="33">
        <f t="shared" si="37"/>
        <v>0</v>
      </c>
      <c r="AW89" s="33">
        <f t="shared" si="38"/>
        <v>0</v>
      </c>
      <c r="AX89" s="33">
        <f t="shared" si="38"/>
        <v>0</v>
      </c>
      <c r="AY89" s="35"/>
      <c r="AZ89" s="35"/>
      <c r="BA89" s="35"/>
      <c r="BB89" s="35"/>
      <c r="BC89" s="35"/>
      <c r="BD89" s="35"/>
      <c r="BE89" s="34"/>
      <c r="BF89" s="34"/>
      <c r="BG89" s="33">
        <f t="shared" si="39"/>
        <v>0</v>
      </c>
      <c r="BH89" s="34"/>
      <c r="BI89" s="34"/>
      <c r="BJ89" s="33">
        <f t="shared" si="40"/>
        <v>0</v>
      </c>
      <c r="BK89" s="34"/>
      <c r="BL89" s="34"/>
      <c r="BM89" s="33">
        <f t="shared" si="41"/>
        <v>0</v>
      </c>
      <c r="BN89" s="34"/>
      <c r="BO89" s="34"/>
      <c r="BP89" s="34"/>
      <c r="BQ89" s="34"/>
      <c r="BR89" s="34"/>
      <c r="BS89" s="34"/>
      <c r="BT89" s="34"/>
      <c r="BU89" s="33">
        <f t="shared" si="42"/>
        <v>0</v>
      </c>
      <c r="BV89" s="34"/>
      <c r="BW89" s="34"/>
      <c r="BX89" s="33">
        <f t="shared" si="43"/>
        <v>0</v>
      </c>
      <c r="BY89" s="34"/>
      <c r="BZ89" s="34"/>
      <c r="CA89" s="33">
        <f t="shared" si="44"/>
        <v>0</v>
      </c>
      <c r="CB89" s="34"/>
      <c r="CC89" s="34"/>
      <c r="CD89" s="7">
        <f t="shared" si="45"/>
        <v>863</v>
      </c>
      <c r="CE89" s="8">
        <f t="shared" si="46"/>
        <v>863</v>
      </c>
      <c r="CF89" s="9">
        <f t="shared" si="47"/>
        <v>0</v>
      </c>
    </row>
    <row r="90" spans="1:84" ht="31.5" x14ac:dyDescent="0.2">
      <c r="A90" s="6" t="s">
        <v>149</v>
      </c>
      <c r="B90" s="33">
        <f t="shared" si="25"/>
        <v>0</v>
      </c>
      <c r="C90" s="34"/>
      <c r="D90" s="34"/>
      <c r="E90" s="34"/>
      <c r="F90" s="34"/>
      <c r="G90" s="33">
        <f t="shared" si="24"/>
        <v>0</v>
      </c>
      <c r="H90" s="34"/>
      <c r="I90" s="34"/>
      <c r="J90" s="34"/>
      <c r="K90" s="34"/>
      <c r="L90" s="33">
        <f t="shared" si="26"/>
        <v>100</v>
      </c>
      <c r="M90" s="34"/>
      <c r="N90" s="34"/>
      <c r="O90" s="34"/>
      <c r="P90" s="34">
        <v>100</v>
      </c>
      <c r="Q90" s="33">
        <f t="shared" si="27"/>
        <v>0</v>
      </c>
      <c r="R90" s="34"/>
      <c r="S90" s="34"/>
      <c r="T90" s="33">
        <f t="shared" si="28"/>
        <v>0</v>
      </c>
      <c r="U90" s="34"/>
      <c r="V90" s="34"/>
      <c r="W90" s="33">
        <f t="shared" si="29"/>
        <v>0</v>
      </c>
      <c r="X90" s="34"/>
      <c r="Y90" s="34"/>
      <c r="Z90" s="33">
        <f t="shared" si="30"/>
        <v>98</v>
      </c>
      <c r="AA90" s="34">
        <v>98</v>
      </c>
      <c r="AB90" s="34"/>
      <c r="AC90" s="33">
        <f t="shared" si="31"/>
        <v>0</v>
      </c>
      <c r="AD90" s="34"/>
      <c r="AE90" s="34"/>
      <c r="AF90" s="34"/>
      <c r="AG90" s="33">
        <f t="shared" si="32"/>
        <v>0</v>
      </c>
      <c r="AH90" s="34"/>
      <c r="AI90" s="34"/>
      <c r="AJ90" s="33">
        <f t="shared" si="33"/>
        <v>0</v>
      </c>
      <c r="AK90" s="34"/>
      <c r="AL90" s="34"/>
      <c r="AM90" s="33">
        <f t="shared" si="34"/>
        <v>0</v>
      </c>
      <c r="AN90" s="34"/>
      <c r="AO90" s="34"/>
      <c r="AP90" s="33">
        <f t="shared" si="35"/>
        <v>0</v>
      </c>
      <c r="AQ90" s="34"/>
      <c r="AR90" s="34"/>
      <c r="AS90" s="33">
        <f t="shared" si="36"/>
        <v>0</v>
      </c>
      <c r="AT90" s="34"/>
      <c r="AU90" s="34"/>
      <c r="AV90" s="33">
        <f t="shared" si="37"/>
        <v>0</v>
      </c>
      <c r="AW90" s="33">
        <f t="shared" si="38"/>
        <v>0</v>
      </c>
      <c r="AX90" s="33">
        <f t="shared" si="38"/>
        <v>0</v>
      </c>
      <c r="AY90" s="35"/>
      <c r="AZ90" s="35"/>
      <c r="BA90" s="35"/>
      <c r="BB90" s="35"/>
      <c r="BC90" s="35"/>
      <c r="BD90" s="35"/>
      <c r="BE90" s="34"/>
      <c r="BF90" s="34"/>
      <c r="BG90" s="33">
        <f t="shared" si="39"/>
        <v>0</v>
      </c>
      <c r="BH90" s="34"/>
      <c r="BI90" s="34"/>
      <c r="BJ90" s="33">
        <f t="shared" si="40"/>
        <v>0</v>
      </c>
      <c r="BK90" s="34"/>
      <c r="BL90" s="34"/>
      <c r="BM90" s="33">
        <f t="shared" si="41"/>
        <v>20</v>
      </c>
      <c r="BN90" s="34">
        <v>20</v>
      </c>
      <c r="BO90" s="34"/>
      <c r="BP90" s="34"/>
      <c r="BQ90" s="34"/>
      <c r="BR90" s="34"/>
      <c r="BS90" s="34"/>
      <c r="BT90" s="34"/>
      <c r="BU90" s="33">
        <f t="shared" si="42"/>
        <v>0</v>
      </c>
      <c r="BV90" s="34"/>
      <c r="BW90" s="34"/>
      <c r="BX90" s="33">
        <f t="shared" si="43"/>
        <v>0</v>
      </c>
      <c r="BY90" s="34"/>
      <c r="BZ90" s="34"/>
      <c r="CA90" s="33">
        <f t="shared" si="44"/>
        <v>0</v>
      </c>
      <c r="CB90" s="34"/>
      <c r="CC90" s="34"/>
      <c r="CD90" s="7">
        <f t="shared" si="45"/>
        <v>218</v>
      </c>
      <c r="CE90" s="8">
        <f t="shared" si="46"/>
        <v>218</v>
      </c>
      <c r="CF90" s="9">
        <f t="shared" si="47"/>
        <v>0</v>
      </c>
    </row>
    <row r="91" spans="1:84" ht="31.5" x14ac:dyDescent="0.2">
      <c r="A91" s="6" t="s">
        <v>150</v>
      </c>
      <c r="B91" s="33">
        <f t="shared" si="25"/>
        <v>0</v>
      </c>
      <c r="C91" s="34"/>
      <c r="D91" s="34"/>
      <c r="E91" s="34"/>
      <c r="F91" s="34"/>
      <c r="G91" s="33">
        <f t="shared" si="24"/>
        <v>0</v>
      </c>
      <c r="H91" s="34"/>
      <c r="I91" s="34"/>
      <c r="J91" s="34"/>
      <c r="K91" s="34"/>
      <c r="L91" s="33">
        <f t="shared" si="26"/>
        <v>2551</v>
      </c>
      <c r="M91" s="34"/>
      <c r="N91" s="34">
        <v>2551</v>
      </c>
      <c r="O91" s="34"/>
      <c r="P91" s="34"/>
      <c r="Q91" s="33">
        <f t="shared" si="27"/>
        <v>0</v>
      </c>
      <c r="R91" s="34"/>
      <c r="S91" s="34"/>
      <c r="T91" s="33">
        <f t="shared" si="28"/>
        <v>0</v>
      </c>
      <c r="U91" s="34"/>
      <c r="V91" s="34"/>
      <c r="W91" s="33">
        <f t="shared" si="29"/>
        <v>0</v>
      </c>
      <c r="X91" s="34"/>
      <c r="Y91" s="34"/>
      <c r="Z91" s="33">
        <f t="shared" si="30"/>
        <v>0</v>
      </c>
      <c r="AA91" s="34"/>
      <c r="AB91" s="34"/>
      <c r="AC91" s="33">
        <f t="shared" si="31"/>
        <v>0</v>
      </c>
      <c r="AD91" s="34"/>
      <c r="AE91" s="34"/>
      <c r="AF91" s="34"/>
      <c r="AG91" s="33">
        <f t="shared" si="32"/>
        <v>0</v>
      </c>
      <c r="AH91" s="34"/>
      <c r="AI91" s="34"/>
      <c r="AJ91" s="33">
        <f t="shared" si="33"/>
        <v>0</v>
      </c>
      <c r="AK91" s="34"/>
      <c r="AL91" s="34"/>
      <c r="AM91" s="33">
        <f t="shared" si="34"/>
        <v>0</v>
      </c>
      <c r="AN91" s="34"/>
      <c r="AO91" s="34"/>
      <c r="AP91" s="33">
        <f t="shared" si="35"/>
        <v>0</v>
      </c>
      <c r="AQ91" s="34"/>
      <c r="AR91" s="34"/>
      <c r="AS91" s="33">
        <f t="shared" si="36"/>
        <v>0</v>
      </c>
      <c r="AT91" s="34"/>
      <c r="AU91" s="34"/>
      <c r="AV91" s="33">
        <f t="shared" si="37"/>
        <v>0</v>
      </c>
      <c r="AW91" s="33">
        <f t="shared" si="38"/>
        <v>0</v>
      </c>
      <c r="AX91" s="33">
        <f t="shared" si="38"/>
        <v>0</v>
      </c>
      <c r="AY91" s="35"/>
      <c r="AZ91" s="35"/>
      <c r="BA91" s="35"/>
      <c r="BB91" s="35"/>
      <c r="BC91" s="35"/>
      <c r="BD91" s="35"/>
      <c r="BE91" s="34"/>
      <c r="BF91" s="34"/>
      <c r="BG91" s="33">
        <f t="shared" si="39"/>
        <v>0</v>
      </c>
      <c r="BH91" s="34"/>
      <c r="BI91" s="34"/>
      <c r="BJ91" s="33">
        <f t="shared" si="40"/>
        <v>0</v>
      </c>
      <c r="BK91" s="34"/>
      <c r="BL91" s="34"/>
      <c r="BM91" s="33">
        <f t="shared" si="41"/>
        <v>0</v>
      </c>
      <c r="BN91" s="34"/>
      <c r="BO91" s="34"/>
      <c r="BP91" s="34"/>
      <c r="BQ91" s="34"/>
      <c r="BR91" s="34"/>
      <c r="BS91" s="34"/>
      <c r="BT91" s="34"/>
      <c r="BU91" s="33">
        <f t="shared" si="42"/>
        <v>0</v>
      </c>
      <c r="BV91" s="34"/>
      <c r="BW91" s="34"/>
      <c r="BX91" s="33">
        <f t="shared" si="43"/>
        <v>0</v>
      </c>
      <c r="BY91" s="34"/>
      <c r="BZ91" s="34"/>
      <c r="CA91" s="33">
        <f t="shared" si="44"/>
        <v>0</v>
      </c>
      <c r="CB91" s="34"/>
      <c r="CC91" s="34"/>
      <c r="CD91" s="7">
        <f t="shared" si="45"/>
        <v>2551</v>
      </c>
      <c r="CE91" s="8">
        <f t="shared" si="46"/>
        <v>2551</v>
      </c>
      <c r="CF91" s="9">
        <f t="shared" si="47"/>
        <v>0</v>
      </c>
    </row>
    <row r="92" spans="1:84" ht="42.75" customHeight="1" x14ac:dyDescent="0.2">
      <c r="A92" s="6" t="s">
        <v>157</v>
      </c>
      <c r="B92" s="33">
        <f t="shared" si="25"/>
        <v>0</v>
      </c>
      <c r="C92" s="34"/>
      <c r="D92" s="34"/>
      <c r="E92" s="34"/>
      <c r="F92" s="34"/>
      <c r="G92" s="33">
        <f t="shared" si="24"/>
        <v>0</v>
      </c>
      <c r="H92" s="34"/>
      <c r="I92" s="34"/>
      <c r="J92" s="34"/>
      <c r="K92" s="34"/>
      <c r="L92" s="33">
        <f t="shared" si="26"/>
        <v>0</v>
      </c>
      <c r="M92" s="34"/>
      <c r="N92" s="34"/>
      <c r="O92" s="34"/>
      <c r="P92" s="34"/>
      <c r="Q92" s="33">
        <f t="shared" si="27"/>
        <v>0</v>
      </c>
      <c r="R92" s="34"/>
      <c r="S92" s="34"/>
      <c r="T92" s="33">
        <f t="shared" si="28"/>
        <v>0</v>
      </c>
      <c r="U92" s="34"/>
      <c r="V92" s="34"/>
      <c r="W92" s="33">
        <f t="shared" si="29"/>
        <v>0</v>
      </c>
      <c r="X92" s="34"/>
      <c r="Y92" s="34"/>
      <c r="Z92" s="33">
        <f t="shared" si="30"/>
        <v>0</v>
      </c>
      <c r="AA92" s="34"/>
      <c r="AB92" s="34"/>
      <c r="AC92" s="33">
        <f t="shared" si="31"/>
        <v>0</v>
      </c>
      <c r="AD92" s="34"/>
      <c r="AE92" s="34"/>
      <c r="AF92" s="34"/>
      <c r="AG92" s="33">
        <f t="shared" si="32"/>
        <v>0</v>
      </c>
      <c r="AH92" s="34"/>
      <c r="AI92" s="34"/>
      <c r="AJ92" s="33">
        <f t="shared" si="33"/>
        <v>0</v>
      </c>
      <c r="AK92" s="34"/>
      <c r="AL92" s="34"/>
      <c r="AM92" s="33">
        <f t="shared" si="34"/>
        <v>0</v>
      </c>
      <c r="AN92" s="34"/>
      <c r="AO92" s="34"/>
      <c r="AP92" s="33">
        <f t="shared" si="35"/>
        <v>0</v>
      </c>
      <c r="AQ92" s="34"/>
      <c r="AR92" s="34"/>
      <c r="AS92" s="33">
        <f t="shared" si="36"/>
        <v>0</v>
      </c>
      <c r="AT92" s="34"/>
      <c r="AU92" s="34"/>
      <c r="AV92" s="33">
        <f t="shared" si="37"/>
        <v>0</v>
      </c>
      <c r="AW92" s="33">
        <f t="shared" si="38"/>
        <v>0</v>
      </c>
      <c r="AX92" s="33">
        <f t="shared" si="38"/>
        <v>0</v>
      </c>
      <c r="AY92" s="35"/>
      <c r="AZ92" s="35"/>
      <c r="BA92" s="35"/>
      <c r="BB92" s="35"/>
      <c r="BC92" s="35"/>
      <c r="BD92" s="35"/>
      <c r="BE92" s="34"/>
      <c r="BF92" s="34"/>
      <c r="BG92" s="33">
        <f t="shared" si="39"/>
        <v>0</v>
      </c>
      <c r="BH92" s="34"/>
      <c r="BI92" s="34"/>
      <c r="BJ92" s="33">
        <f t="shared" si="40"/>
        <v>0</v>
      </c>
      <c r="BK92" s="34"/>
      <c r="BL92" s="34"/>
      <c r="BM92" s="33">
        <f t="shared" si="41"/>
        <v>0</v>
      </c>
      <c r="BN92" s="34"/>
      <c r="BO92" s="34"/>
      <c r="BP92" s="34"/>
      <c r="BQ92" s="34"/>
      <c r="BR92" s="34"/>
      <c r="BS92" s="34"/>
      <c r="BT92" s="34"/>
      <c r="BU92" s="33">
        <f t="shared" si="42"/>
        <v>0</v>
      </c>
      <c r="BV92" s="34"/>
      <c r="BW92" s="34"/>
      <c r="BX92" s="33">
        <f t="shared" si="43"/>
        <v>0</v>
      </c>
      <c r="BY92" s="34"/>
      <c r="BZ92" s="34"/>
      <c r="CA92" s="33">
        <f t="shared" si="44"/>
        <v>0</v>
      </c>
      <c r="CB92" s="34"/>
      <c r="CC92" s="34"/>
      <c r="CD92" s="7">
        <f t="shared" si="45"/>
        <v>0</v>
      </c>
      <c r="CE92" s="8">
        <f t="shared" si="46"/>
        <v>0</v>
      </c>
      <c r="CF92" s="9">
        <f t="shared" si="47"/>
        <v>0</v>
      </c>
    </row>
    <row r="93" spans="1:84" ht="42.75" customHeight="1" x14ac:dyDescent="0.2">
      <c r="A93" s="6" t="s">
        <v>152</v>
      </c>
      <c r="B93" s="33">
        <f t="shared" si="25"/>
        <v>0</v>
      </c>
      <c r="C93" s="34"/>
      <c r="D93" s="34"/>
      <c r="E93" s="34"/>
      <c r="F93" s="34"/>
      <c r="G93" s="33">
        <f t="shared" si="24"/>
        <v>0</v>
      </c>
      <c r="H93" s="34"/>
      <c r="I93" s="34"/>
      <c r="J93" s="34"/>
      <c r="K93" s="34"/>
      <c r="L93" s="33">
        <f t="shared" si="26"/>
        <v>0</v>
      </c>
      <c r="M93" s="34"/>
      <c r="N93" s="34"/>
      <c r="O93" s="34"/>
      <c r="P93" s="34"/>
      <c r="Q93" s="33">
        <f t="shared" si="27"/>
        <v>0</v>
      </c>
      <c r="R93" s="34"/>
      <c r="S93" s="34"/>
      <c r="T93" s="33">
        <f t="shared" si="28"/>
        <v>0</v>
      </c>
      <c r="U93" s="34"/>
      <c r="V93" s="34"/>
      <c r="W93" s="33">
        <f t="shared" si="29"/>
        <v>0</v>
      </c>
      <c r="X93" s="34"/>
      <c r="Y93" s="34"/>
      <c r="Z93" s="33">
        <f t="shared" si="30"/>
        <v>0</v>
      </c>
      <c r="AA93" s="34"/>
      <c r="AB93" s="34"/>
      <c r="AC93" s="33">
        <f t="shared" si="31"/>
        <v>0</v>
      </c>
      <c r="AD93" s="34"/>
      <c r="AE93" s="34"/>
      <c r="AF93" s="34"/>
      <c r="AG93" s="33">
        <f t="shared" si="32"/>
        <v>0</v>
      </c>
      <c r="AH93" s="34"/>
      <c r="AI93" s="34"/>
      <c r="AJ93" s="33">
        <f t="shared" si="33"/>
        <v>0</v>
      </c>
      <c r="AK93" s="34"/>
      <c r="AL93" s="34"/>
      <c r="AM93" s="33">
        <f t="shared" si="34"/>
        <v>0</v>
      </c>
      <c r="AN93" s="34"/>
      <c r="AO93" s="34"/>
      <c r="AP93" s="33">
        <f t="shared" si="35"/>
        <v>0</v>
      </c>
      <c r="AQ93" s="34"/>
      <c r="AR93" s="34"/>
      <c r="AS93" s="33">
        <f t="shared" si="36"/>
        <v>0</v>
      </c>
      <c r="AT93" s="34"/>
      <c r="AU93" s="34"/>
      <c r="AV93" s="33">
        <f t="shared" si="37"/>
        <v>0</v>
      </c>
      <c r="AW93" s="33">
        <f t="shared" si="38"/>
        <v>0</v>
      </c>
      <c r="AX93" s="33">
        <f t="shared" si="38"/>
        <v>0</v>
      </c>
      <c r="AY93" s="35"/>
      <c r="AZ93" s="35"/>
      <c r="BA93" s="35"/>
      <c r="BB93" s="35"/>
      <c r="BC93" s="35"/>
      <c r="BD93" s="35"/>
      <c r="BE93" s="34"/>
      <c r="BF93" s="34"/>
      <c r="BG93" s="33">
        <f t="shared" si="39"/>
        <v>0</v>
      </c>
      <c r="BH93" s="34"/>
      <c r="BI93" s="34"/>
      <c r="BJ93" s="33">
        <f t="shared" si="40"/>
        <v>0</v>
      </c>
      <c r="BK93" s="34"/>
      <c r="BL93" s="34"/>
      <c r="BM93" s="33">
        <f t="shared" si="41"/>
        <v>0</v>
      </c>
      <c r="BN93" s="34"/>
      <c r="BO93" s="34"/>
      <c r="BP93" s="34"/>
      <c r="BQ93" s="34"/>
      <c r="BR93" s="34"/>
      <c r="BS93" s="34"/>
      <c r="BT93" s="34"/>
      <c r="BU93" s="33">
        <f t="shared" si="42"/>
        <v>0</v>
      </c>
      <c r="BV93" s="34"/>
      <c r="BW93" s="34"/>
      <c r="BX93" s="33">
        <f t="shared" si="43"/>
        <v>1264</v>
      </c>
      <c r="BY93" s="34">
        <v>1264</v>
      </c>
      <c r="BZ93" s="34"/>
      <c r="CA93" s="33">
        <f t="shared" si="44"/>
        <v>0</v>
      </c>
      <c r="CB93" s="34"/>
      <c r="CC93" s="34"/>
      <c r="CD93" s="7">
        <f t="shared" si="45"/>
        <v>1264</v>
      </c>
      <c r="CE93" s="8">
        <f t="shared" si="46"/>
        <v>1264</v>
      </c>
      <c r="CF93" s="9">
        <f t="shared" si="47"/>
        <v>0</v>
      </c>
    </row>
    <row r="94" spans="1:84" ht="65.25" customHeight="1" x14ac:dyDescent="0.2">
      <c r="A94" s="12" t="s">
        <v>153</v>
      </c>
      <c r="B94" s="33">
        <f t="shared" si="25"/>
        <v>0</v>
      </c>
      <c r="C94" s="34"/>
      <c r="D94" s="34"/>
      <c r="E94" s="34"/>
      <c r="F94" s="34"/>
      <c r="G94" s="33">
        <f t="shared" si="24"/>
        <v>0</v>
      </c>
      <c r="H94" s="34"/>
      <c r="I94" s="34"/>
      <c r="J94" s="34"/>
      <c r="K94" s="34"/>
      <c r="L94" s="33">
        <f t="shared" si="26"/>
        <v>0</v>
      </c>
      <c r="M94" s="34"/>
      <c r="N94" s="34"/>
      <c r="O94" s="34"/>
      <c r="P94" s="34"/>
      <c r="Q94" s="33">
        <f t="shared" si="27"/>
        <v>0</v>
      </c>
      <c r="R94" s="34"/>
      <c r="S94" s="34"/>
      <c r="T94" s="33">
        <f t="shared" si="28"/>
        <v>0</v>
      </c>
      <c r="U94" s="34"/>
      <c r="V94" s="34"/>
      <c r="W94" s="33">
        <f t="shared" si="29"/>
        <v>0</v>
      </c>
      <c r="X94" s="34"/>
      <c r="Y94" s="34"/>
      <c r="Z94" s="33">
        <f t="shared" si="30"/>
        <v>0</v>
      </c>
      <c r="AA94" s="34"/>
      <c r="AB94" s="34"/>
      <c r="AC94" s="33">
        <f t="shared" si="31"/>
        <v>0</v>
      </c>
      <c r="AD94" s="34"/>
      <c r="AE94" s="34"/>
      <c r="AF94" s="34"/>
      <c r="AG94" s="33">
        <f t="shared" si="32"/>
        <v>0</v>
      </c>
      <c r="AH94" s="34"/>
      <c r="AI94" s="34"/>
      <c r="AJ94" s="33">
        <f t="shared" si="33"/>
        <v>0</v>
      </c>
      <c r="AK94" s="34"/>
      <c r="AL94" s="34"/>
      <c r="AM94" s="33">
        <f t="shared" si="34"/>
        <v>0</v>
      </c>
      <c r="AN94" s="34"/>
      <c r="AO94" s="34"/>
      <c r="AP94" s="33">
        <f t="shared" si="35"/>
        <v>0</v>
      </c>
      <c r="AQ94" s="34"/>
      <c r="AR94" s="34"/>
      <c r="AS94" s="33">
        <f t="shared" si="36"/>
        <v>0</v>
      </c>
      <c r="AT94" s="34"/>
      <c r="AU94" s="34"/>
      <c r="AV94" s="33">
        <f t="shared" si="37"/>
        <v>0</v>
      </c>
      <c r="AW94" s="33">
        <f t="shared" si="38"/>
        <v>0</v>
      </c>
      <c r="AX94" s="33">
        <f t="shared" si="38"/>
        <v>0</v>
      </c>
      <c r="AY94" s="35"/>
      <c r="AZ94" s="35"/>
      <c r="BA94" s="35"/>
      <c r="BB94" s="35"/>
      <c r="BC94" s="35"/>
      <c r="BD94" s="35"/>
      <c r="BE94" s="34"/>
      <c r="BF94" s="34"/>
      <c r="BG94" s="33">
        <f t="shared" si="39"/>
        <v>0</v>
      </c>
      <c r="BH94" s="34"/>
      <c r="BI94" s="34"/>
      <c r="BJ94" s="33">
        <f t="shared" si="40"/>
        <v>0</v>
      </c>
      <c r="BK94" s="34"/>
      <c r="BL94" s="34"/>
      <c r="BM94" s="33">
        <f t="shared" si="41"/>
        <v>0</v>
      </c>
      <c r="BN94" s="34"/>
      <c r="BO94" s="34"/>
      <c r="BP94" s="34"/>
      <c r="BQ94" s="34"/>
      <c r="BR94" s="34"/>
      <c r="BS94" s="34"/>
      <c r="BT94" s="34"/>
      <c r="BU94" s="33">
        <f t="shared" si="42"/>
        <v>0</v>
      </c>
      <c r="BV94" s="34"/>
      <c r="BW94" s="34"/>
      <c r="BX94" s="33">
        <f t="shared" si="43"/>
        <v>80</v>
      </c>
      <c r="BY94" s="34">
        <v>80</v>
      </c>
      <c r="BZ94" s="34"/>
      <c r="CA94" s="33">
        <f t="shared" si="44"/>
        <v>0</v>
      </c>
      <c r="CB94" s="34"/>
      <c r="CC94" s="34"/>
      <c r="CD94" s="7">
        <f t="shared" si="45"/>
        <v>80</v>
      </c>
      <c r="CE94" s="8">
        <f t="shared" si="46"/>
        <v>80</v>
      </c>
      <c r="CF94" s="9">
        <f>D94+F94+G94+V94+Y94+AB94+AF94+AI94+AL94+AO94+AR94+AU94+BF94+BI94+BL94+BO94+BS94+BW94+BZ94+CC94+BD94+BB94+AZ94+S94</f>
        <v>0</v>
      </c>
    </row>
    <row r="95" spans="1:84" ht="33" customHeight="1" x14ac:dyDescent="0.2">
      <c r="A95" s="6" t="s">
        <v>151</v>
      </c>
      <c r="B95" s="33">
        <f t="shared" si="25"/>
        <v>0</v>
      </c>
      <c r="C95" s="34"/>
      <c r="D95" s="34"/>
      <c r="E95" s="34"/>
      <c r="F95" s="34"/>
      <c r="G95" s="33">
        <f t="shared" si="24"/>
        <v>0</v>
      </c>
      <c r="H95" s="34"/>
      <c r="I95" s="34"/>
      <c r="J95" s="34"/>
      <c r="K95" s="34"/>
      <c r="L95" s="33">
        <f t="shared" si="26"/>
        <v>0</v>
      </c>
      <c r="M95" s="34"/>
      <c r="N95" s="34"/>
      <c r="O95" s="34"/>
      <c r="P95" s="34"/>
      <c r="Q95" s="33">
        <f t="shared" si="27"/>
        <v>0</v>
      </c>
      <c r="R95" s="34"/>
      <c r="S95" s="34"/>
      <c r="T95" s="33">
        <f t="shared" si="28"/>
        <v>0</v>
      </c>
      <c r="U95" s="34"/>
      <c r="V95" s="34"/>
      <c r="W95" s="33">
        <f t="shared" si="29"/>
        <v>0</v>
      </c>
      <c r="X95" s="34"/>
      <c r="Y95" s="34"/>
      <c r="Z95" s="33">
        <f t="shared" si="30"/>
        <v>0</v>
      </c>
      <c r="AA95" s="34"/>
      <c r="AB95" s="34"/>
      <c r="AC95" s="33">
        <f t="shared" si="31"/>
        <v>0</v>
      </c>
      <c r="AD95" s="34"/>
      <c r="AE95" s="34"/>
      <c r="AF95" s="34"/>
      <c r="AG95" s="33">
        <f t="shared" si="32"/>
        <v>0</v>
      </c>
      <c r="AH95" s="34"/>
      <c r="AI95" s="34"/>
      <c r="AJ95" s="33">
        <f t="shared" si="33"/>
        <v>0</v>
      </c>
      <c r="AK95" s="34"/>
      <c r="AL95" s="34"/>
      <c r="AM95" s="33">
        <f t="shared" si="34"/>
        <v>0</v>
      </c>
      <c r="AN95" s="34"/>
      <c r="AO95" s="34"/>
      <c r="AP95" s="33">
        <f t="shared" si="35"/>
        <v>0</v>
      </c>
      <c r="AQ95" s="34"/>
      <c r="AR95" s="34"/>
      <c r="AS95" s="33">
        <f t="shared" si="36"/>
        <v>0</v>
      </c>
      <c r="AT95" s="34"/>
      <c r="AU95" s="34"/>
      <c r="AV95" s="33">
        <f t="shared" si="37"/>
        <v>0</v>
      </c>
      <c r="AW95" s="33">
        <f t="shared" si="38"/>
        <v>0</v>
      </c>
      <c r="AX95" s="33">
        <f t="shared" si="38"/>
        <v>0</v>
      </c>
      <c r="AY95" s="35"/>
      <c r="AZ95" s="35"/>
      <c r="BA95" s="35"/>
      <c r="BB95" s="35"/>
      <c r="BC95" s="35"/>
      <c r="BD95" s="35"/>
      <c r="BE95" s="34"/>
      <c r="BF95" s="34"/>
      <c r="BG95" s="33">
        <f t="shared" si="39"/>
        <v>0</v>
      </c>
      <c r="BH95" s="34"/>
      <c r="BI95" s="34"/>
      <c r="BJ95" s="33">
        <f t="shared" si="40"/>
        <v>0</v>
      </c>
      <c r="BK95" s="34"/>
      <c r="BL95" s="34"/>
      <c r="BM95" s="33">
        <f t="shared" si="41"/>
        <v>0</v>
      </c>
      <c r="BN95" s="34"/>
      <c r="BO95" s="34"/>
      <c r="BP95" s="34"/>
      <c r="BQ95" s="34"/>
      <c r="BR95" s="34">
        <f>310-72</f>
        <v>238</v>
      </c>
      <c r="BS95" s="34"/>
      <c r="BT95" s="34"/>
      <c r="BU95" s="33">
        <f t="shared" si="42"/>
        <v>0</v>
      </c>
      <c r="BV95" s="34"/>
      <c r="BW95" s="34"/>
      <c r="BX95" s="33">
        <f t="shared" si="43"/>
        <v>0</v>
      </c>
      <c r="BY95" s="34"/>
      <c r="BZ95" s="34"/>
      <c r="CA95" s="33">
        <f t="shared" si="44"/>
        <v>0</v>
      </c>
      <c r="CB95" s="34"/>
      <c r="CC95" s="34"/>
      <c r="CD95" s="7">
        <f t="shared" si="45"/>
        <v>238</v>
      </c>
      <c r="CE95" s="8">
        <f t="shared" si="46"/>
        <v>238</v>
      </c>
      <c r="CF95" s="9">
        <f t="shared" si="47"/>
        <v>0</v>
      </c>
    </row>
    <row r="96" spans="1:84" s="60" customFormat="1" ht="39" customHeight="1" x14ac:dyDescent="0.2">
      <c r="A96" s="13" t="s">
        <v>163</v>
      </c>
      <c r="B96" s="56">
        <f>SUM(C96:F96)</f>
        <v>817</v>
      </c>
      <c r="C96" s="56">
        <f>SUM(C10:C95)</f>
        <v>422</v>
      </c>
      <c r="D96" s="56">
        <f>SUM(D10:D95)</f>
        <v>236</v>
      </c>
      <c r="E96" s="56">
        <f>SUM(E10:E95)</f>
        <v>124</v>
      </c>
      <c r="F96" s="56">
        <f>SUM(F10:F95)</f>
        <v>35</v>
      </c>
      <c r="G96" s="56">
        <f>SUM(H96:K96)</f>
        <v>7574</v>
      </c>
      <c r="H96" s="56">
        <f t="shared" ref="H96:K96" si="48">SUM(H10:H95)</f>
        <v>391</v>
      </c>
      <c r="I96" s="56">
        <f t="shared" si="48"/>
        <v>303</v>
      </c>
      <c r="J96" s="56">
        <f t="shared" si="48"/>
        <v>284</v>
      </c>
      <c r="K96" s="56">
        <f t="shared" si="48"/>
        <v>6596</v>
      </c>
      <c r="L96" s="56">
        <f t="shared" si="26"/>
        <v>61410</v>
      </c>
      <c r="M96" s="56">
        <f t="shared" ref="M96:P96" si="49">SUM(M10:M95)</f>
        <v>1550</v>
      </c>
      <c r="N96" s="56">
        <f t="shared" si="49"/>
        <v>10147</v>
      </c>
      <c r="O96" s="56">
        <f t="shared" si="49"/>
        <v>408</v>
      </c>
      <c r="P96" s="56">
        <f t="shared" si="49"/>
        <v>49305</v>
      </c>
      <c r="Q96" s="56">
        <f t="shared" si="27"/>
        <v>0</v>
      </c>
      <c r="R96" s="56">
        <f t="shared" ref="R96:S96" si="50">SUM(R10:R95)</f>
        <v>0</v>
      </c>
      <c r="S96" s="56">
        <f t="shared" si="50"/>
        <v>0</v>
      </c>
      <c r="T96" s="56">
        <f t="shared" si="28"/>
        <v>1205</v>
      </c>
      <c r="U96" s="56">
        <f t="shared" ref="U96:V96" si="51">SUM(U10:U95)</f>
        <v>1047</v>
      </c>
      <c r="V96" s="56">
        <f t="shared" si="51"/>
        <v>158</v>
      </c>
      <c r="W96" s="56">
        <f t="shared" si="29"/>
        <v>0</v>
      </c>
      <c r="X96" s="56">
        <f t="shared" ref="X96:Y96" si="52">SUM(X10:X95)</f>
        <v>0</v>
      </c>
      <c r="Y96" s="56">
        <f t="shared" si="52"/>
        <v>0</v>
      </c>
      <c r="Z96" s="56">
        <f t="shared" si="30"/>
        <v>13432</v>
      </c>
      <c r="AA96" s="56">
        <f t="shared" ref="AA96:AB96" si="53">SUM(AA10:AA95)</f>
        <v>9014</v>
      </c>
      <c r="AB96" s="56">
        <f t="shared" si="53"/>
        <v>4418</v>
      </c>
      <c r="AC96" s="56">
        <f t="shared" si="31"/>
        <v>2991</v>
      </c>
      <c r="AD96" s="56">
        <f t="shared" ref="AD96:AF96" si="54">SUM(AD10:AD95)</f>
        <v>2991</v>
      </c>
      <c r="AE96" s="56">
        <f t="shared" si="54"/>
        <v>2871</v>
      </c>
      <c r="AF96" s="56">
        <f t="shared" si="54"/>
        <v>0</v>
      </c>
      <c r="AG96" s="56">
        <f t="shared" si="32"/>
        <v>825</v>
      </c>
      <c r="AH96" s="56">
        <f t="shared" ref="AH96:AI96" si="55">SUM(AH10:AH95)</f>
        <v>712</v>
      </c>
      <c r="AI96" s="56">
        <f t="shared" si="55"/>
        <v>113</v>
      </c>
      <c r="AJ96" s="56">
        <f t="shared" si="33"/>
        <v>0</v>
      </c>
      <c r="AK96" s="56">
        <f t="shared" ref="AK96:AL96" si="56">SUM(AK10:AK95)</f>
        <v>0</v>
      </c>
      <c r="AL96" s="56">
        <f t="shared" si="56"/>
        <v>0</v>
      </c>
      <c r="AM96" s="56">
        <f t="shared" si="34"/>
        <v>0</v>
      </c>
      <c r="AN96" s="56">
        <f t="shared" ref="AN96:AO96" si="57">SUM(AN10:AN95)</f>
        <v>0</v>
      </c>
      <c r="AO96" s="56">
        <f t="shared" si="57"/>
        <v>0</v>
      </c>
      <c r="AP96" s="56">
        <f t="shared" si="35"/>
        <v>5229</v>
      </c>
      <c r="AQ96" s="56">
        <f t="shared" ref="AQ96:AR96" si="58">SUM(AQ10:AQ95)</f>
        <v>5229</v>
      </c>
      <c r="AR96" s="56">
        <f t="shared" si="58"/>
        <v>0</v>
      </c>
      <c r="AS96" s="56">
        <f t="shared" si="36"/>
        <v>0</v>
      </c>
      <c r="AT96" s="56">
        <f t="shared" ref="AT96:BF96" si="59">SUM(AT10:AT95)</f>
        <v>0</v>
      </c>
      <c r="AU96" s="56">
        <f t="shared" si="59"/>
        <v>0</v>
      </c>
      <c r="AV96" s="56">
        <f>SUM(AV10:AV95)</f>
        <v>31960</v>
      </c>
      <c r="AW96" s="56">
        <f t="shared" si="59"/>
        <v>31960</v>
      </c>
      <c r="AX96" s="56">
        <f t="shared" si="59"/>
        <v>0</v>
      </c>
      <c r="AY96" s="56">
        <f t="shared" si="59"/>
        <v>614</v>
      </c>
      <c r="AZ96" s="56">
        <f t="shared" si="59"/>
        <v>0</v>
      </c>
      <c r="BA96" s="56">
        <f t="shared" si="59"/>
        <v>2151</v>
      </c>
      <c r="BB96" s="56">
        <f t="shared" si="59"/>
        <v>0</v>
      </c>
      <c r="BC96" s="56">
        <f t="shared" si="59"/>
        <v>1171</v>
      </c>
      <c r="BD96" s="56">
        <f t="shared" si="59"/>
        <v>0</v>
      </c>
      <c r="BE96" s="56">
        <f t="shared" si="59"/>
        <v>28024</v>
      </c>
      <c r="BF96" s="56">
        <f t="shared" si="59"/>
        <v>0</v>
      </c>
      <c r="BG96" s="56">
        <f t="shared" si="39"/>
        <v>773</v>
      </c>
      <c r="BH96" s="56">
        <f t="shared" ref="BH96:BI96" si="60">SUM(BH10:BH95)</f>
        <v>767</v>
      </c>
      <c r="BI96" s="56">
        <f t="shared" si="60"/>
        <v>6</v>
      </c>
      <c r="BJ96" s="56">
        <f t="shared" si="40"/>
        <v>0</v>
      </c>
      <c r="BK96" s="56">
        <f t="shared" ref="BK96:BL96" si="61">SUM(BK10:BK95)</f>
        <v>0</v>
      </c>
      <c r="BL96" s="56">
        <f t="shared" si="61"/>
        <v>0</v>
      </c>
      <c r="BM96" s="56">
        <f t="shared" si="41"/>
        <v>17330</v>
      </c>
      <c r="BN96" s="56">
        <f t="shared" ref="BN96:BT96" si="62">SUM(BN10:BN95)</f>
        <v>6959</v>
      </c>
      <c r="BO96" s="56">
        <f t="shared" si="62"/>
        <v>66</v>
      </c>
      <c r="BP96" s="56">
        <f t="shared" si="62"/>
        <v>8812</v>
      </c>
      <c r="BQ96" s="56">
        <f t="shared" si="62"/>
        <v>1493</v>
      </c>
      <c r="BR96" s="56">
        <f t="shared" si="62"/>
        <v>1576</v>
      </c>
      <c r="BS96" s="56">
        <f t="shared" si="62"/>
        <v>0</v>
      </c>
      <c r="BT96" s="56">
        <f t="shared" si="62"/>
        <v>0</v>
      </c>
      <c r="BU96" s="56">
        <f t="shared" si="42"/>
        <v>1276</v>
      </c>
      <c r="BV96" s="56">
        <f t="shared" ref="BV96:BW96" si="63">SUM(BV10:BV95)</f>
        <v>1276</v>
      </c>
      <c r="BW96" s="56">
        <f t="shared" si="63"/>
        <v>0</v>
      </c>
      <c r="BX96" s="56">
        <f t="shared" si="43"/>
        <v>6187</v>
      </c>
      <c r="BY96" s="56">
        <f t="shared" ref="BY96:BZ96" si="64">SUM(BY10:BY95)</f>
        <v>5951</v>
      </c>
      <c r="BZ96" s="56">
        <f t="shared" si="64"/>
        <v>236</v>
      </c>
      <c r="CA96" s="56">
        <f t="shared" si="44"/>
        <v>1812</v>
      </c>
      <c r="CB96" s="56">
        <f t="shared" ref="CB96:CC96" si="65">SUM(CB10:CB95)</f>
        <v>1564</v>
      </c>
      <c r="CC96" s="56">
        <f t="shared" si="65"/>
        <v>248</v>
      </c>
      <c r="CD96" s="57">
        <f t="shared" si="45"/>
        <v>154397</v>
      </c>
      <c r="CE96" s="58">
        <f t="shared" si="46"/>
        <v>141307</v>
      </c>
      <c r="CF96" s="59">
        <f>D96+F96+G96+V96+Y96+AB96+AF96+AI96+AL96+AO96+AR96+AU96+BF96+BI96+BL96+BO96+BS96+BW96+BZ96+CC96+BD96+BB96+AZ96+S96</f>
        <v>13090</v>
      </c>
    </row>
  </sheetData>
  <autoFilter ref="A9:CF96"/>
  <mergeCells count="80">
    <mergeCell ref="B1:W1"/>
    <mergeCell ref="B2:W2"/>
    <mergeCell ref="A4:A8"/>
    <mergeCell ref="B4:Y4"/>
    <mergeCell ref="Z4:AX4"/>
    <mergeCell ref="AJ5:AL5"/>
    <mergeCell ref="AM5:AO5"/>
    <mergeCell ref="AP5:AR5"/>
    <mergeCell ref="AS5:AU5"/>
    <mergeCell ref="CD4:CF4"/>
    <mergeCell ref="B5:F5"/>
    <mergeCell ref="G5:K5"/>
    <mergeCell ref="L5:P5"/>
    <mergeCell ref="Q5:S5"/>
    <mergeCell ref="T5:V5"/>
    <mergeCell ref="W5:Y5"/>
    <mergeCell ref="Z5:AB5"/>
    <mergeCell ref="AC5:AF5"/>
    <mergeCell ref="AG5:AI5"/>
    <mergeCell ref="AY4:BV4"/>
    <mergeCell ref="BS5:BS8"/>
    <mergeCell ref="BC6:BD7"/>
    <mergeCell ref="BE6:BF7"/>
    <mergeCell ref="BG6:BG8"/>
    <mergeCell ref="BH6:BI7"/>
    <mergeCell ref="AV5:BF5"/>
    <mergeCell ref="BG5:BI5"/>
    <mergeCell ref="BJ5:BL5"/>
    <mergeCell ref="BM5:BQ5"/>
    <mergeCell ref="BR5:BR8"/>
    <mergeCell ref="CE5:CF5"/>
    <mergeCell ref="BX6:BX8"/>
    <mergeCell ref="BY6:BZ7"/>
    <mergeCell ref="CA6:CA8"/>
    <mergeCell ref="CB6:CC7"/>
    <mergeCell ref="BT5:BT8"/>
    <mergeCell ref="BU5:BW5"/>
    <mergeCell ref="BX5:BZ5"/>
    <mergeCell ref="CA5:CC5"/>
    <mergeCell ref="CD5:CD8"/>
    <mergeCell ref="X6:Y7"/>
    <mergeCell ref="B6:B8"/>
    <mergeCell ref="C6:F7"/>
    <mergeCell ref="G6:G8"/>
    <mergeCell ref="H6:K7"/>
    <mergeCell ref="L6:L8"/>
    <mergeCell ref="M6:P7"/>
    <mergeCell ref="Q6:Q8"/>
    <mergeCell ref="R6:S7"/>
    <mergeCell ref="T6:T8"/>
    <mergeCell ref="U6:V7"/>
    <mergeCell ref="W6:W8"/>
    <mergeCell ref="AQ6:AR7"/>
    <mergeCell ref="Z6:Z8"/>
    <mergeCell ref="AA6:AB7"/>
    <mergeCell ref="AC6:AC8"/>
    <mergeCell ref="AD6:AF6"/>
    <mergeCell ref="AG6:AG8"/>
    <mergeCell ref="AH6:AI7"/>
    <mergeCell ref="AJ6:AJ8"/>
    <mergeCell ref="AK6:AL7"/>
    <mergeCell ref="AM6:AM8"/>
    <mergeCell ref="AN6:AO7"/>
    <mergeCell ref="AP6:AP8"/>
    <mergeCell ref="CE6:CE8"/>
    <mergeCell ref="CF6:CF8"/>
    <mergeCell ref="AD7:AE7"/>
    <mergeCell ref="AF7:AF8"/>
    <mergeCell ref="BJ6:BJ8"/>
    <mergeCell ref="BK6:BL7"/>
    <mergeCell ref="BM6:BM8"/>
    <mergeCell ref="BN6:BQ7"/>
    <mergeCell ref="BU6:BU8"/>
    <mergeCell ref="BV6:BW7"/>
    <mergeCell ref="AS6:AS8"/>
    <mergeCell ref="AT6:AU7"/>
    <mergeCell ref="AV6:AV8"/>
    <mergeCell ref="AW6:AX7"/>
    <mergeCell ref="AY6:AZ7"/>
    <mergeCell ref="BA6:BB7"/>
  </mergeCells>
  <pageMargins left="7.874015748031496E-2" right="0.15748031496062992" top="0.15748031496062992" bottom="0.15748031496062992" header="0.31496062992125984" footer="3.937007874015748E-2"/>
  <pageSetup paperSize="9" scale="59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6"/>
  <sheetViews>
    <sheetView showZeros="0" tabSelected="1" zoomScale="82" zoomScaleNormal="82" workbookViewId="0">
      <pane xSplit="1" ySplit="9" topLeftCell="B10" activePane="bottomRight" state="frozenSplit"/>
      <selection pane="topRight" activeCell="D1" sqref="D1"/>
      <selection pane="bottomLeft" activeCell="A6" sqref="A6"/>
      <selection pane="bottomRight" activeCell="CH3" sqref="CH3"/>
    </sheetView>
  </sheetViews>
  <sheetFormatPr defaultRowHeight="12.75" x14ac:dyDescent="0.2"/>
  <cols>
    <col min="1" max="1" width="56.28515625" style="55" customWidth="1"/>
    <col min="2" max="2" width="9.140625" style="55" customWidth="1"/>
    <col min="3" max="3" width="8.140625" style="55" customWidth="1"/>
    <col min="4" max="6" width="9.140625" style="55" customWidth="1"/>
    <col min="7" max="7" width="8.140625" style="55" customWidth="1"/>
    <col min="8" max="8" width="8.42578125" style="55" customWidth="1"/>
    <col min="9" max="11" width="9.140625" style="55" customWidth="1"/>
    <col min="12" max="12" width="8.42578125" style="55" customWidth="1"/>
    <col min="13" max="14" width="9.140625" style="55" customWidth="1"/>
    <col min="15" max="15" width="7.5703125" style="55" customWidth="1"/>
    <col min="16" max="16" width="9.140625" style="55" customWidth="1"/>
    <col min="17" max="17" width="6.85546875" style="55" customWidth="1"/>
    <col min="18" max="18" width="9.140625" style="55" customWidth="1"/>
    <col min="19" max="19" width="7.85546875" style="55" customWidth="1"/>
    <col min="20" max="20" width="7.7109375" style="55" customWidth="1"/>
    <col min="21" max="22" width="9.140625" style="55" customWidth="1"/>
    <col min="23" max="23" width="7.7109375" style="55" customWidth="1"/>
    <col min="24" max="24" width="8.140625" style="55" customWidth="1"/>
    <col min="25" max="30" width="9.140625" style="55" customWidth="1"/>
    <col min="31" max="31" width="11.5703125" style="55" customWidth="1"/>
    <col min="32" max="36" width="9.140625" style="55" customWidth="1"/>
    <col min="37" max="37" width="11" style="55" customWidth="1"/>
    <col min="38" max="42" width="9.140625" style="55" customWidth="1"/>
    <col min="43" max="43" width="10.85546875" style="55" customWidth="1"/>
    <col min="44" max="44" width="9.140625" style="55" customWidth="1"/>
    <col min="45" max="45" width="11.7109375" style="55" customWidth="1"/>
    <col min="46" max="46" width="10.5703125" style="55" customWidth="1"/>
    <col min="47" max="47" width="11.28515625" style="55" customWidth="1"/>
    <col min="48" max="55" width="9.140625" style="55" customWidth="1"/>
    <col min="56" max="56" width="7" style="55" customWidth="1"/>
    <col min="57" max="57" width="9.140625" style="55" customWidth="1"/>
    <col min="58" max="58" width="7.28515625" style="55" customWidth="1"/>
    <col min="59" max="59" width="8.28515625" style="55" customWidth="1"/>
    <col min="60" max="61" width="9.140625" style="55" customWidth="1"/>
    <col min="62" max="62" width="8.28515625" style="55" customWidth="1"/>
    <col min="63" max="63" width="9.140625" style="55" customWidth="1"/>
    <col min="64" max="64" width="7.28515625" style="55" customWidth="1"/>
    <col min="65" max="68" width="9.140625" style="55" customWidth="1"/>
    <col min="69" max="69" width="10.7109375" style="55" customWidth="1"/>
    <col min="70" max="71" width="9.140625" style="55" customWidth="1"/>
    <col min="72" max="72" width="7.28515625" style="55" customWidth="1"/>
    <col min="73" max="73" width="7.42578125" style="55" customWidth="1"/>
    <col min="74" max="74" width="9.140625" style="55" customWidth="1"/>
    <col min="75" max="75" width="9.28515625" style="55" customWidth="1"/>
    <col min="76" max="78" width="9.140625" style="55" customWidth="1"/>
    <col min="79" max="79" width="8.5703125" style="55" customWidth="1"/>
    <col min="80" max="81" width="9.140625" style="55" customWidth="1"/>
    <col min="82" max="82" width="12.7109375" style="55" customWidth="1"/>
    <col min="83" max="83" width="9.42578125" style="55" customWidth="1"/>
    <col min="84" max="84" width="9.85546875" style="55" customWidth="1"/>
    <col min="85" max="16384" width="9.140625" style="55"/>
  </cols>
  <sheetData>
    <row r="1" spans="1:87" ht="38.25" customHeight="1" x14ac:dyDescent="0.2">
      <c r="B1" s="90" t="s">
        <v>155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87" ht="26.25" customHeight="1" x14ac:dyDescent="0.2"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AV2" s="98"/>
    </row>
    <row r="3" spans="1:87" ht="26.25" customHeight="1" x14ac:dyDescent="0.2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</row>
    <row r="4" spans="1:87" ht="15.75" customHeight="1" x14ac:dyDescent="0.2">
      <c r="A4" s="92" t="s">
        <v>0</v>
      </c>
      <c r="B4" s="86" t="s">
        <v>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95"/>
      <c r="Z4" s="86" t="s">
        <v>1</v>
      </c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95"/>
      <c r="AY4" s="86" t="s">
        <v>1</v>
      </c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1"/>
      <c r="BX4" s="1"/>
      <c r="BY4" s="1"/>
      <c r="BZ4" s="1"/>
      <c r="CA4" s="1"/>
      <c r="CB4" s="1"/>
      <c r="CC4" s="2"/>
      <c r="CD4" s="87" t="s">
        <v>2</v>
      </c>
      <c r="CE4" s="69"/>
      <c r="CF4" s="83"/>
    </row>
    <row r="5" spans="1:87" ht="46.5" customHeight="1" x14ac:dyDescent="0.2">
      <c r="A5" s="93"/>
      <c r="B5" s="69" t="s">
        <v>3</v>
      </c>
      <c r="C5" s="69"/>
      <c r="D5" s="69"/>
      <c r="E5" s="69"/>
      <c r="F5" s="88"/>
      <c r="G5" s="69" t="s">
        <v>4</v>
      </c>
      <c r="H5" s="69"/>
      <c r="I5" s="69"/>
      <c r="J5" s="69"/>
      <c r="K5" s="69"/>
      <c r="L5" s="69" t="s">
        <v>5</v>
      </c>
      <c r="M5" s="69"/>
      <c r="N5" s="69"/>
      <c r="O5" s="69"/>
      <c r="P5" s="69"/>
      <c r="Q5" s="69" t="s">
        <v>6</v>
      </c>
      <c r="R5" s="69"/>
      <c r="S5" s="69"/>
      <c r="T5" s="69" t="s">
        <v>7</v>
      </c>
      <c r="U5" s="69"/>
      <c r="V5" s="69"/>
      <c r="W5" s="69" t="s">
        <v>8</v>
      </c>
      <c r="X5" s="69"/>
      <c r="Y5" s="69"/>
      <c r="Z5" s="69" t="s">
        <v>9</v>
      </c>
      <c r="AA5" s="69"/>
      <c r="AB5" s="69"/>
      <c r="AC5" s="69" t="s">
        <v>161</v>
      </c>
      <c r="AD5" s="69"/>
      <c r="AE5" s="69"/>
      <c r="AF5" s="69"/>
      <c r="AG5" s="69" t="s">
        <v>10</v>
      </c>
      <c r="AH5" s="69"/>
      <c r="AI5" s="69"/>
      <c r="AJ5" s="69" t="s">
        <v>11</v>
      </c>
      <c r="AK5" s="69"/>
      <c r="AL5" s="69"/>
      <c r="AM5" s="69" t="s">
        <v>12</v>
      </c>
      <c r="AN5" s="69"/>
      <c r="AO5" s="69"/>
      <c r="AP5" s="69" t="s">
        <v>13</v>
      </c>
      <c r="AQ5" s="69"/>
      <c r="AR5" s="69"/>
      <c r="AS5" s="69" t="s">
        <v>14</v>
      </c>
      <c r="AT5" s="69"/>
      <c r="AU5" s="69"/>
      <c r="AV5" s="69" t="s">
        <v>15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 t="s">
        <v>16</v>
      </c>
      <c r="BH5" s="69"/>
      <c r="BI5" s="69"/>
      <c r="BJ5" s="69" t="s">
        <v>17</v>
      </c>
      <c r="BK5" s="69"/>
      <c r="BL5" s="69"/>
      <c r="BM5" s="69" t="s">
        <v>18</v>
      </c>
      <c r="BN5" s="69"/>
      <c r="BO5" s="69"/>
      <c r="BP5" s="69"/>
      <c r="BQ5" s="69"/>
      <c r="BR5" s="69" t="s">
        <v>19</v>
      </c>
      <c r="BS5" s="69" t="s">
        <v>20</v>
      </c>
      <c r="BT5" s="69" t="s">
        <v>21</v>
      </c>
      <c r="BU5" s="69" t="s">
        <v>22</v>
      </c>
      <c r="BV5" s="69"/>
      <c r="BW5" s="69"/>
      <c r="BX5" s="69" t="s">
        <v>23</v>
      </c>
      <c r="BY5" s="69"/>
      <c r="BZ5" s="69"/>
      <c r="CA5" s="69" t="s">
        <v>24</v>
      </c>
      <c r="CB5" s="69"/>
      <c r="CC5" s="86"/>
      <c r="CD5" s="87" t="s">
        <v>25</v>
      </c>
      <c r="CE5" s="69" t="s">
        <v>26</v>
      </c>
      <c r="CF5" s="83"/>
    </row>
    <row r="6" spans="1:87" ht="15.75" customHeight="1" x14ac:dyDescent="0.2">
      <c r="A6" s="93"/>
      <c r="B6" s="69" t="s">
        <v>27</v>
      </c>
      <c r="C6" s="65" t="s">
        <v>28</v>
      </c>
      <c r="D6" s="70"/>
      <c r="E6" s="70"/>
      <c r="F6" s="66"/>
      <c r="G6" s="69" t="s">
        <v>27</v>
      </c>
      <c r="H6" s="72" t="s">
        <v>28</v>
      </c>
      <c r="I6" s="81"/>
      <c r="J6" s="81"/>
      <c r="K6" s="73"/>
      <c r="L6" s="69" t="s">
        <v>25</v>
      </c>
      <c r="M6" s="72" t="s">
        <v>28</v>
      </c>
      <c r="N6" s="81"/>
      <c r="O6" s="81"/>
      <c r="P6" s="73"/>
      <c r="Q6" s="69" t="s">
        <v>25</v>
      </c>
      <c r="R6" s="72" t="s">
        <v>28</v>
      </c>
      <c r="S6" s="73"/>
      <c r="T6" s="69" t="s">
        <v>25</v>
      </c>
      <c r="U6" s="72" t="s">
        <v>28</v>
      </c>
      <c r="V6" s="73"/>
      <c r="W6" s="69" t="s">
        <v>25</v>
      </c>
      <c r="X6" s="72" t="s">
        <v>28</v>
      </c>
      <c r="Y6" s="73"/>
      <c r="Z6" s="69" t="s">
        <v>25</v>
      </c>
      <c r="AA6" s="72" t="s">
        <v>28</v>
      </c>
      <c r="AB6" s="73"/>
      <c r="AC6" s="69" t="s">
        <v>25</v>
      </c>
      <c r="AD6" s="76" t="s">
        <v>28</v>
      </c>
      <c r="AE6" s="76"/>
      <c r="AF6" s="76"/>
      <c r="AG6" s="69" t="s">
        <v>25</v>
      </c>
      <c r="AH6" s="65" t="s">
        <v>28</v>
      </c>
      <c r="AI6" s="66"/>
      <c r="AJ6" s="69" t="s">
        <v>25</v>
      </c>
      <c r="AK6" s="65" t="s">
        <v>28</v>
      </c>
      <c r="AL6" s="66"/>
      <c r="AM6" s="69" t="s">
        <v>25</v>
      </c>
      <c r="AN6" s="65" t="s">
        <v>28</v>
      </c>
      <c r="AO6" s="66"/>
      <c r="AP6" s="69" t="s">
        <v>25</v>
      </c>
      <c r="AQ6" s="65" t="s">
        <v>28</v>
      </c>
      <c r="AR6" s="66"/>
      <c r="AS6" s="69" t="s">
        <v>25</v>
      </c>
      <c r="AT6" s="65" t="s">
        <v>28</v>
      </c>
      <c r="AU6" s="66"/>
      <c r="AV6" s="69" t="s">
        <v>25</v>
      </c>
      <c r="AW6" s="65" t="s">
        <v>28</v>
      </c>
      <c r="AX6" s="66"/>
      <c r="AY6" s="65" t="s">
        <v>29</v>
      </c>
      <c r="AZ6" s="66"/>
      <c r="BA6" s="65" t="s">
        <v>30</v>
      </c>
      <c r="BB6" s="66"/>
      <c r="BC6" s="65" t="s">
        <v>162</v>
      </c>
      <c r="BD6" s="66"/>
      <c r="BE6" s="65" t="s">
        <v>31</v>
      </c>
      <c r="BF6" s="66"/>
      <c r="BG6" s="69" t="s">
        <v>25</v>
      </c>
      <c r="BH6" s="65" t="s">
        <v>28</v>
      </c>
      <c r="BI6" s="66"/>
      <c r="BJ6" s="69" t="s">
        <v>25</v>
      </c>
      <c r="BK6" s="65" t="s">
        <v>28</v>
      </c>
      <c r="BL6" s="66"/>
      <c r="BM6" s="69" t="s">
        <v>25</v>
      </c>
      <c r="BN6" s="65" t="s">
        <v>28</v>
      </c>
      <c r="BO6" s="70"/>
      <c r="BP6" s="70"/>
      <c r="BQ6" s="66"/>
      <c r="BR6" s="69"/>
      <c r="BS6" s="69"/>
      <c r="BT6" s="69"/>
      <c r="BU6" s="69" t="s">
        <v>25</v>
      </c>
      <c r="BV6" s="65" t="s">
        <v>28</v>
      </c>
      <c r="BW6" s="66"/>
      <c r="BX6" s="69" t="s">
        <v>25</v>
      </c>
      <c r="BY6" s="65" t="s">
        <v>28</v>
      </c>
      <c r="BZ6" s="66"/>
      <c r="CA6" s="69" t="s">
        <v>25</v>
      </c>
      <c r="CB6" s="65" t="s">
        <v>28</v>
      </c>
      <c r="CC6" s="84"/>
      <c r="CD6" s="87"/>
      <c r="CE6" s="69" t="s">
        <v>32</v>
      </c>
      <c r="CF6" s="83" t="s">
        <v>33</v>
      </c>
    </row>
    <row r="7" spans="1:87" ht="34.5" customHeight="1" x14ac:dyDescent="0.2">
      <c r="A7" s="93"/>
      <c r="B7" s="69"/>
      <c r="C7" s="67"/>
      <c r="D7" s="71"/>
      <c r="E7" s="71"/>
      <c r="F7" s="68"/>
      <c r="G7" s="69"/>
      <c r="H7" s="74"/>
      <c r="I7" s="82"/>
      <c r="J7" s="82"/>
      <c r="K7" s="75"/>
      <c r="L7" s="69"/>
      <c r="M7" s="74"/>
      <c r="N7" s="82"/>
      <c r="O7" s="82"/>
      <c r="P7" s="75"/>
      <c r="Q7" s="69"/>
      <c r="R7" s="74"/>
      <c r="S7" s="75"/>
      <c r="T7" s="69"/>
      <c r="U7" s="74"/>
      <c r="V7" s="75"/>
      <c r="W7" s="69"/>
      <c r="X7" s="74"/>
      <c r="Y7" s="75"/>
      <c r="Z7" s="69"/>
      <c r="AA7" s="74"/>
      <c r="AB7" s="75"/>
      <c r="AC7" s="69"/>
      <c r="AD7" s="96" t="s">
        <v>160</v>
      </c>
      <c r="AE7" s="97"/>
      <c r="AF7" s="79" t="s">
        <v>49</v>
      </c>
      <c r="AG7" s="69"/>
      <c r="AH7" s="67"/>
      <c r="AI7" s="68"/>
      <c r="AJ7" s="69"/>
      <c r="AK7" s="67"/>
      <c r="AL7" s="68"/>
      <c r="AM7" s="69"/>
      <c r="AN7" s="67"/>
      <c r="AO7" s="68"/>
      <c r="AP7" s="69"/>
      <c r="AQ7" s="67"/>
      <c r="AR7" s="68"/>
      <c r="AS7" s="69"/>
      <c r="AT7" s="67"/>
      <c r="AU7" s="68"/>
      <c r="AV7" s="69"/>
      <c r="AW7" s="67"/>
      <c r="AX7" s="68"/>
      <c r="AY7" s="67"/>
      <c r="AZ7" s="68"/>
      <c r="BA7" s="67"/>
      <c r="BB7" s="68"/>
      <c r="BC7" s="67"/>
      <c r="BD7" s="68"/>
      <c r="BE7" s="67"/>
      <c r="BF7" s="68"/>
      <c r="BG7" s="69"/>
      <c r="BH7" s="67"/>
      <c r="BI7" s="68"/>
      <c r="BJ7" s="69"/>
      <c r="BK7" s="67"/>
      <c r="BL7" s="68"/>
      <c r="BM7" s="69"/>
      <c r="BN7" s="67"/>
      <c r="BO7" s="71"/>
      <c r="BP7" s="71"/>
      <c r="BQ7" s="68"/>
      <c r="BR7" s="69"/>
      <c r="BS7" s="69"/>
      <c r="BT7" s="69"/>
      <c r="BU7" s="69"/>
      <c r="BV7" s="67"/>
      <c r="BW7" s="68"/>
      <c r="BX7" s="69"/>
      <c r="BY7" s="67"/>
      <c r="BZ7" s="68"/>
      <c r="CA7" s="69"/>
      <c r="CB7" s="67"/>
      <c r="CC7" s="85"/>
      <c r="CD7" s="87"/>
      <c r="CE7" s="69"/>
      <c r="CF7" s="83"/>
    </row>
    <row r="8" spans="1:87" ht="125.25" customHeight="1" x14ac:dyDescent="0.2">
      <c r="A8" s="94"/>
      <c r="B8" s="69"/>
      <c r="C8" s="63" t="s">
        <v>34</v>
      </c>
      <c r="D8" s="63" t="s">
        <v>35</v>
      </c>
      <c r="E8" s="63" t="s">
        <v>36</v>
      </c>
      <c r="F8" s="63" t="s">
        <v>37</v>
      </c>
      <c r="G8" s="69"/>
      <c r="H8" s="63" t="s">
        <v>38</v>
      </c>
      <c r="I8" s="63" t="s">
        <v>39</v>
      </c>
      <c r="J8" s="63" t="s">
        <v>40</v>
      </c>
      <c r="K8" s="63" t="s">
        <v>4</v>
      </c>
      <c r="L8" s="69"/>
      <c r="M8" s="63" t="s">
        <v>38</v>
      </c>
      <c r="N8" s="63" t="s">
        <v>39</v>
      </c>
      <c r="O8" s="63" t="s">
        <v>40</v>
      </c>
      <c r="P8" s="63" t="s">
        <v>5</v>
      </c>
      <c r="Q8" s="69"/>
      <c r="R8" s="63" t="s">
        <v>41</v>
      </c>
      <c r="S8" s="63" t="s">
        <v>42</v>
      </c>
      <c r="T8" s="69"/>
      <c r="U8" s="63" t="s">
        <v>43</v>
      </c>
      <c r="V8" s="63" t="s">
        <v>44</v>
      </c>
      <c r="W8" s="69"/>
      <c r="X8" s="63" t="s">
        <v>45</v>
      </c>
      <c r="Y8" s="63" t="s">
        <v>46</v>
      </c>
      <c r="Z8" s="69"/>
      <c r="AA8" s="63" t="s">
        <v>47</v>
      </c>
      <c r="AB8" s="63" t="s">
        <v>48</v>
      </c>
      <c r="AC8" s="69"/>
      <c r="AD8" s="64" t="s">
        <v>158</v>
      </c>
      <c r="AE8" s="32" t="s">
        <v>159</v>
      </c>
      <c r="AF8" s="80"/>
      <c r="AG8" s="69"/>
      <c r="AH8" s="63" t="s">
        <v>50</v>
      </c>
      <c r="AI8" s="63" t="s">
        <v>33</v>
      </c>
      <c r="AJ8" s="69"/>
      <c r="AK8" s="63" t="s">
        <v>50</v>
      </c>
      <c r="AL8" s="63" t="s">
        <v>33</v>
      </c>
      <c r="AM8" s="69"/>
      <c r="AN8" s="63" t="s">
        <v>50</v>
      </c>
      <c r="AO8" s="63" t="s">
        <v>33</v>
      </c>
      <c r="AP8" s="69"/>
      <c r="AQ8" s="63" t="s">
        <v>50</v>
      </c>
      <c r="AR8" s="63" t="s">
        <v>33</v>
      </c>
      <c r="AS8" s="69"/>
      <c r="AT8" s="63" t="s">
        <v>50</v>
      </c>
      <c r="AU8" s="63" t="s">
        <v>51</v>
      </c>
      <c r="AV8" s="69"/>
      <c r="AW8" s="63" t="s">
        <v>50</v>
      </c>
      <c r="AX8" s="63" t="s">
        <v>51</v>
      </c>
      <c r="AY8" s="63" t="s">
        <v>52</v>
      </c>
      <c r="AZ8" s="63" t="s">
        <v>53</v>
      </c>
      <c r="BA8" s="63" t="s">
        <v>54</v>
      </c>
      <c r="BB8" s="63" t="s">
        <v>55</v>
      </c>
      <c r="BC8" s="63" t="s">
        <v>50</v>
      </c>
      <c r="BD8" s="63" t="s">
        <v>51</v>
      </c>
      <c r="BE8" s="63" t="s">
        <v>50</v>
      </c>
      <c r="BF8" s="63" t="s">
        <v>51</v>
      </c>
      <c r="BG8" s="69"/>
      <c r="BH8" s="63" t="s">
        <v>56</v>
      </c>
      <c r="BI8" s="63" t="s">
        <v>57</v>
      </c>
      <c r="BJ8" s="69"/>
      <c r="BK8" s="63" t="s">
        <v>58</v>
      </c>
      <c r="BL8" s="63" t="s">
        <v>59</v>
      </c>
      <c r="BM8" s="69"/>
      <c r="BN8" s="63" t="s">
        <v>60</v>
      </c>
      <c r="BO8" s="63" t="s">
        <v>61</v>
      </c>
      <c r="BP8" s="63" t="s">
        <v>62</v>
      </c>
      <c r="BQ8" s="63" t="s">
        <v>63</v>
      </c>
      <c r="BR8" s="69"/>
      <c r="BS8" s="69"/>
      <c r="BT8" s="69"/>
      <c r="BU8" s="69"/>
      <c r="BV8" s="63" t="s">
        <v>64</v>
      </c>
      <c r="BW8" s="63" t="s">
        <v>65</v>
      </c>
      <c r="BX8" s="69"/>
      <c r="BY8" s="63" t="s">
        <v>66</v>
      </c>
      <c r="BZ8" s="63" t="s">
        <v>67</v>
      </c>
      <c r="CA8" s="69"/>
      <c r="CB8" s="63" t="s">
        <v>68</v>
      </c>
      <c r="CC8" s="62" t="s">
        <v>69</v>
      </c>
      <c r="CD8" s="87"/>
      <c r="CE8" s="69"/>
      <c r="CF8" s="83"/>
    </row>
    <row r="9" spans="1:87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3">
        <v>54</v>
      </c>
      <c r="BD9" s="3">
        <v>55</v>
      </c>
      <c r="BE9" s="3">
        <v>56</v>
      </c>
      <c r="BF9" s="3">
        <v>57</v>
      </c>
      <c r="BG9" s="3">
        <v>58</v>
      </c>
      <c r="BH9" s="3">
        <v>59</v>
      </c>
      <c r="BI9" s="3">
        <v>60</v>
      </c>
      <c r="BJ9" s="3">
        <v>61</v>
      </c>
      <c r="BK9" s="3">
        <v>62</v>
      </c>
      <c r="BL9" s="3">
        <v>63</v>
      </c>
      <c r="BM9" s="3">
        <v>64</v>
      </c>
      <c r="BN9" s="3">
        <v>65</v>
      </c>
      <c r="BO9" s="3">
        <v>66</v>
      </c>
      <c r="BP9" s="3">
        <v>67</v>
      </c>
      <c r="BQ9" s="3">
        <v>68</v>
      </c>
      <c r="BR9" s="3">
        <v>69</v>
      </c>
      <c r="BS9" s="3">
        <v>70</v>
      </c>
      <c r="BT9" s="3">
        <v>71</v>
      </c>
      <c r="BU9" s="3">
        <v>72</v>
      </c>
      <c r="BV9" s="3">
        <v>73</v>
      </c>
      <c r="BW9" s="3">
        <v>74</v>
      </c>
      <c r="BX9" s="3">
        <v>75</v>
      </c>
      <c r="BY9" s="3">
        <v>76</v>
      </c>
      <c r="BZ9" s="3">
        <v>77</v>
      </c>
      <c r="CA9" s="3">
        <v>78</v>
      </c>
      <c r="CB9" s="3">
        <v>79</v>
      </c>
      <c r="CC9" s="4">
        <v>80</v>
      </c>
      <c r="CD9" s="5">
        <v>81</v>
      </c>
      <c r="CE9" s="3">
        <v>82</v>
      </c>
      <c r="CF9" s="3">
        <v>83</v>
      </c>
    </row>
    <row r="10" spans="1:87" s="10" customFormat="1" ht="47.25" x14ac:dyDescent="0.2">
      <c r="A10" s="6" t="s">
        <v>70</v>
      </c>
      <c r="B10" s="33">
        <f t="shared" ref="B10:B73" si="0">SUM(C10:F10)</f>
        <v>0</v>
      </c>
      <c r="C10" s="34">
        <v>0</v>
      </c>
      <c r="D10" s="34">
        <v>0</v>
      </c>
      <c r="E10" s="34">
        <v>0</v>
      </c>
      <c r="F10" s="34">
        <v>0</v>
      </c>
      <c r="G10" s="33">
        <f t="shared" ref="G10:G72" si="1">SUM(H10:K10)</f>
        <v>60</v>
      </c>
      <c r="H10" s="34">
        <v>0</v>
      </c>
      <c r="I10" s="34">
        <v>0</v>
      </c>
      <c r="J10" s="34">
        <v>0</v>
      </c>
      <c r="K10" s="34">
        <v>60</v>
      </c>
      <c r="L10" s="33">
        <f t="shared" ref="L10:L73" si="2">SUM(M10:P10)</f>
        <v>631</v>
      </c>
      <c r="M10" s="34">
        <v>0</v>
      </c>
      <c r="N10" s="34">
        <v>0</v>
      </c>
      <c r="O10" s="34">
        <v>0</v>
      </c>
      <c r="P10" s="34">
        <v>631</v>
      </c>
      <c r="Q10" s="33">
        <f t="shared" ref="Q10:Q73" si="3">R10+S10</f>
        <v>0</v>
      </c>
      <c r="R10" s="34">
        <v>0</v>
      </c>
      <c r="S10" s="34">
        <v>0</v>
      </c>
      <c r="T10" s="33">
        <f t="shared" ref="T10:T73" si="4">U10+V10</f>
        <v>0</v>
      </c>
      <c r="U10" s="34">
        <v>0</v>
      </c>
      <c r="V10" s="34">
        <v>0</v>
      </c>
      <c r="W10" s="33">
        <f t="shared" ref="W10:W73" si="5">X10+Y10</f>
        <v>0</v>
      </c>
      <c r="X10" s="34">
        <v>0</v>
      </c>
      <c r="Y10" s="34">
        <v>0</v>
      </c>
      <c r="Z10" s="33">
        <f t="shared" ref="Z10:Z73" si="6">AA10+AB10</f>
        <v>0</v>
      </c>
      <c r="AA10" s="34">
        <v>0</v>
      </c>
      <c r="AB10" s="34">
        <v>0</v>
      </c>
      <c r="AC10" s="33">
        <f t="shared" ref="AC10:AC73" si="7">AD10+AF10</f>
        <v>0</v>
      </c>
      <c r="AD10" s="34">
        <v>0</v>
      </c>
      <c r="AE10" s="34"/>
      <c r="AF10" s="34">
        <v>0</v>
      </c>
      <c r="AG10" s="33">
        <f t="shared" ref="AG10:AG73" si="8">AH10+AI10</f>
        <v>0</v>
      </c>
      <c r="AH10" s="34">
        <v>0</v>
      </c>
      <c r="AI10" s="34">
        <v>0</v>
      </c>
      <c r="AJ10" s="33">
        <f t="shared" ref="AJ10:AJ73" si="9">AK10+AL10</f>
        <v>0</v>
      </c>
      <c r="AK10" s="34">
        <v>0</v>
      </c>
      <c r="AL10" s="34">
        <v>0</v>
      </c>
      <c r="AM10" s="33">
        <f t="shared" ref="AM10:AM73" si="10">AN10+AO10</f>
        <v>0</v>
      </c>
      <c r="AN10" s="34">
        <v>0</v>
      </c>
      <c r="AO10" s="34">
        <v>0</v>
      </c>
      <c r="AP10" s="33">
        <f t="shared" ref="AP10:AP73" si="11">AQ10+AR10</f>
        <v>0</v>
      </c>
      <c r="AQ10" s="34">
        <v>0</v>
      </c>
      <c r="AR10" s="34">
        <v>0</v>
      </c>
      <c r="AS10" s="33">
        <f t="shared" ref="AS10:AS73" si="12">AT10+AU10</f>
        <v>0</v>
      </c>
      <c r="AT10" s="34">
        <v>0</v>
      </c>
      <c r="AU10" s="34">
        <v>0</v>
      </c>
      <c r="AV10" s="33">
        <f t="shared" ref="AV10:AV73" si="13">AX10+AW10</f>
        <v>0</v>
      </c>
      <c r="AW10" s="33">
        <f t="shared" ref="AW10:AX73" si="14">AY10+BA10+BC10+BE10</f>
        <v>0</v>
      </c>
      <c r="AX10" s="33">
        <f t="shared" si="14"/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4">
        <v>0</v>
      </c>
      <c r="BF10" s="34">
        <v>0</v>
      </c>
      <c r="BG10" s="33">
        <f t="shared" ref="BG10:BG73" si="15">BH10+BI10</f>
        <v>0</v>
      </c>
      <c r="BH10" s="34">
        <v>0</v>
      </c>
      <c r="BI10" s="34">
        <v>0</v>
      </c>
      <c r="BJ10" s="33">
        <f t="shared" ref="BJ10:BJ73" si="16">BK10+BL10</f>
        <v>0</v>
      </c>
      <c r="BK10" s="34">
        <v>0</v>
      </c>
      <c r="BL10" s="34">
        <v>0</v>
      </c>
      <c r="BM10" s="33">
        <f t="shared" ref="BM10:BM73" si="17">SUM(BN10:BQ10)</f>
        <v>60</v>
      </c>
      <c r="BN10" s="34">
        <v>0</v>
      </c>
      <c r="BO10" s="34">
        <v>0</v>
      </c>
      <c r="BP10" s="34">
        <v>30</v>
      </c>
      <c r="BQ10" s="34">
        <v>30</v>
      </c>
      <c r="BR10" s="34">
        <v>0</v>
      </c>
      <c r="BS10" s="34">
        <v>0</v>
      </c>
      <c r="BT10" s="34">
        <v>0</v>
      </c>
      <c r="BU10" s="33">
        <f t="shared" ref="BU10:BU73" si="18">BV10+BW10</f>
        <v>0</v>
      </c>
      <c r="BV10" s="34">
        <v>0</v>
      </c>
      <c r="BW10" s="34">
        <v>0</v>
      </c>
      <c r="BX10" s="33">
        <f t="shared" ref="BX10:BX73" si="19">BY10+BZ10</f>
        <v>0</v>
      </c>
      <c r="BY10" s="34">
        <v>0</v>
      </c>
      <c r="BZ10" s="34">
        <v>0</v>
      </c>
      <c r="CA10" s="33">
        <f t="shared" ref="CA10:CA73" si="20">CB10+CC10</f>
        <v>0</v>
      </c>
      <c r="CB10" s="34">
        <v>0</v>
      </c>
      <c r="CC10" s="34">
        <v>0</v>
      </c>
      <c r="CD10" s="7">
        <f t="shared" ref="CD10:CD73" si="21">CE10+CF10</f>
        <v>751</v>
      </c>
      <c r="CE10" s="8">
        <f t="shared" ref="CE10:CE73" si="22">C10+E10+L10+U10+X10+AA10+AD10+AH10+AK10+AN10+AQ10+AT10+BE10+BH10+BK10+BN10+BQ10+BR10+BT10+BV10+BY10+CB10+BC10+BA10+AY10+R10+BP10</f>
        <v>691</v>
      </c>
      <c r="CF10" s="9">
        <f t="shared" ref="CF10:CF73" si="23">D10+F10+G10+V10+Y10+AB10+AF10+AI10+AL10+AO10+AR10+AU10+BF10+BI10+BL10+BO10+BS10+BW10+BZ10+CC10+BD10+BB10+AZ10+S10</f>
        <v>60</v>
      </c>
      <c r="CI10" s="45"/>
    </row>
    <row r="11" spans="1:87" s="10" customFormat="1" ht="47.25" x14ac:dyDescent="0.2">
      <c r="A11" s="6" t="s">
        <v>71</v>
      </c>
      <c r="B11" s="33">
        <f t="shared" si="0"/>
        <v>0</v>
      </c>
      <c r="C11" s="34">
        <v>0</v>
      </c>
      <c r="D11" s="34">
        <v>0</v>
      </c>
      <c r="E11" s="34">
        <v>0</v>
      </c>
      <c r="F11" s="34">
        <v>0</v>
      </c>
      <c r="G11" s="33">
        <f t="shared" si="1"/>
        <v>120</v>
      </c>
      <c r="H11" s="34">
        <v>0</v>
      </c>
      <c r="I11" s="34">
        <v>0</v>
      </c>
      <c r="J11" s="34">
        <v>0</v>
      </c>
      <c r="K11" s="34">
        <v>120</v>
      </c>
      <c r="L11" s="33">
        <f t="shared" si="2"/>
        <v>436</v>
      </c>
      <c r="M11" s="34">
        <v>0</v>
      </c>
      <c r="N11" s="34">
        <v>0</v>
      </c>
      <c r="O11" s="34">
        <v>0</v>
      </c>
      <c r="P11" s="34">
        <v>436</v>
      </c>
      <c r="Q11" s="33">
        <f t="shared" si="3"/>
        <v>0</v>
      </c>
      <c r="R11" s="34">
        <v>0</v>
      </c>
      <c r="S11" s="34">
        <v>0</v>
      </c>
      <c r="T11" s="33">
        <f t="shared" si="4"/>
        <v>0</v>
      </c>
      <c r="U11" s="34">
        <v>0</v>
      </c>
      <c r="V11" s="34">
        <v>0</v>
      </c>
      <c r="W11" s="33">
        <f t="shared" si="5"/>
        <v>0</v>
      </c>
      <c r="X11" s="34">
        <v>0</v>
      </c>
      <c r="Y11" s="34">
        <v>0</v>
      </c>
      <c r="Z11" s="33">
        <f t="shared" si="6"/>
        <v>0</v>
      </c>
      <c r="AA11" s="34">
        <v>0</v>
      </c>
      <c r="AB11" s="34">
        <v>0</v>
      </c>
      <c r="AC11" s="33">
        <f t="shared" si="7"/>
        <v>0</v>
      </c>
      <c r="AD11" s="34">
        <v>0</v>
      </c>
      <c r="AE11" s="34"/>
      <c r="AF11" s="34">
        <v>0</v>
      </c>
      <c r="AG11" s="33">
        <f t="shared" si="8"/>
        <v>0</v>
      </c>
      <c r="AH11" s="34">
        <v>0</v>
      </c>
      <c r="AI11" s="34">
        <v>0</v>
      </c>
      <c r="AJ11" s="33">
        <f t="shared" si="9"/>
        <v>0</v>
      </c>
      <c r="AK11" s="34">
        <v>0</v>
      </c>
      <c r="AL11" s="34">
        <v>0</v>
      </c>
      <c r="AM11" s="33">
        <f t="shared" si="10"/>
        <v>0</v>
      </c>
      <c r="AN11" s="34">
        <v>0</v>
      </c>
      <c r="AO11" s="34">
        <v>0</v>
      </c>
      <c r="AP11" s="33">
        <f t="shared" si="11"/>
        <v>0</v>
      </c>
      <c r="AQ11" s="34">
        <v>0</v>
      </c>
      <c r="AR11" s="34">
        <v>0</v>
      </c>
      <c r="AS11" s="33">
        <f t="shared" si="12"/>
        <v>0</v>
      </c>
      <c r="AT11" s="34">
        <v>0</v>
      </c>
      <c r="AU11" s="34">
        <v>0</v>
      </c>
      <c r="AV11" s="33">
        <f t="shared" si="13"/>
        <v>0</v>
      </c>
      <c r="AW11" s="33">
        <f t="shared" si="14"/>
        <v>0</v>
      </c>
      <c r="AX11" s="33">
        <f t="shared" si="14"/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4">
        <v>0</v>
      </c>
      <c r="BF11" s="34">
        <v>0</v>
      </c>
      <c r="BG11" s="33">
        <f t="shared" si="15"/>
        <v>0</v>
      </c>
      <c r="BH11" s="34">
        <v>0</v>
      </c>
      <c r="BI11" s="34">
        <v>0</v>
      </c>
      <c r="BJ11" s="33">
        <f t="shared" si="16"/>
        <v>0</v>
      </c>
      <c r="BK11" s="34">
        <v>0</v>
      </c>
      <c r="BL11" s="34">
        <v>0</v>
      </c>
      <c r="BM11" s="33">
        <f t="shared" si="17"/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3">
        <f t="shared" si="18"/>
        <v>0</v>
      </c>
      <c r="BV11" s="34">
        <v>0</v>
      </c>
      <c r="BW11" s="34">
        <v>0</v>
      </c>
      <c r="BX11" s="33">
        <f t="shared" si="19"/>
        <v>0</v>
      </c>
      <c r="BY11" s="34">
        <v>0</v>
      </c>
      <c r="BZ11" s="34">
        <v>0</v>
      </c>
      <c r="CA11" s="33">
        <f t="shared" si="20"/>
        <v>0</v>
      </c>
      <c r="CB11" s="34">
        <v>0</v>
      </c>
      <c r="CC11" s="34">
        <v>0</v>
      </c>
      <c r="CD11" s="7">
        <f t="shared" si="21"/>
        <v>556</v>
      </c>
      <c r="CE11" s="8">
        <f t="shared" si="22"/>
        <v>436</v>
      </c>
      <c r="CF11" s="9">
        <f t="shared" si="23"/>
        <v>120</v>
      </c>
      <c r="CI11" s="45"/>
    </row>
    <row r="12" spans="1:87" s="10" customFormat="1" ht="31.5" x14ac:dyDescent="0.2">
      <c r="A12" s="6" t="s">
        <v>72</v>
      </c>
      <c r="B12" s="33">
        <f t="shared" si="0"/>
        <v>0</v>
      </c>
      <c r="C12" s="34">
        <v>0</v>
      </c>
      <c r="D12" s="34">
        <v>0</v>
      </c>
      <c r="E12" s="34">
        <v>0</v>
      </c>
      <c r="F12" s="34">
        <v>0</v>
      </c>
      <c r="G12" s="33">
        <f t="shared" si="1"/>
        <v>0</v>
      </c>
      <c r="H12" s="34">
        <v>0</v>
      </c>
      <c r="I12" s="34">
        <v>0</v>
      </c>
      <c r="J12" s="34">
        <v>0</v>
      </c>
      <c r="K12" s="34">
        <v>0</v>
      </c>
      <c r="L12" s="33">
        <f t="shared" si="2"/>
        <v>442</v>
      </c>
      <c r="M12" s="34">
        <v>0</v>
      </c>
      <c r="N12" s="34">
        <v>0</v>
      </c>
      <c r="O12" s="34">
        <v>0</v>
      </c>
      <c r="P12" s="34">
        <v>442</v>
      </c>
      <c r="Q12" s="33">
        <f t="shared" si="3"/>
        <v>0</v>
      </c>
      <c r="R12" s="34">
        <v>0</v>
      </c>
      <c r="S12" s="34">
        <v>0</v>
      </c>
      <c r="T12" s="33">
        <f t="shared" si="4"/>
        <v>0</v>
      </c>
      <c r="U12" s="34">
        <v>0</v>
      </c>
      <c r="V12" s="34">
        <v>0</v>
      </c>
      <c r="W12" s="33">
        <f t="shared" si="5"/>
        <v>0</v>
      </c>
      <c r="X12" s="34">
        <v>0</v>
      </c>
      <c r="Y12" s="34">
        <v>0</v>
      </c>
      <c r="Z12" s="33">
        <f t="shared" si="6"/>
        <v>0</v>
      </c>
      <c r="AA12" s="34">
        <v>0</v>
      </c>
      <c r="AB12" s="34">
        <v>0</v>
      </c>
      <c r="AC12" s="33">
        <f t="shared" si="7"/>
        <v>0</v>
      </c>
      <c r="AD12" s="34">
        <v>0</v>
      </c>
      <c r="AE12" s="34"/>
      <c r="AF12" s="34">
        <v>0</v>
      </c>
      <c r="AG12" s="33">
        <f t="shared" si="8"/>
        <v>0</v>
      </c>
      <c r="AH12" s="34">
        <v>0</v>
      </c>
      <c r="AI12" s="34">
        <v>0</v>
      </c>
      <c r="AJ12" s="33">
        <f t="shared" si="9"/>
        <v>0</v>
      </c>
      <c r="AK12" s="34">
        <v>0</v>
      </c>
      <c r="AL12" s="34">
        <v>0</v>
      </c>
      <c r="AM12" s="33">
        <f t="shared" si="10"/>
        <v>0</v>
      </c>
      <c r="AN12" s="34">
        <v>0</v>
      </c>
      <c r="AO12" s="34">
        <v>0</v>
      </c>
      <c r="AP12" s="33">
        <f t="shared" si="11"/>
        <v>0</v>
      </c>
      <c r="AQ12" s="34">
        <v>0</v>
      </c>
      <c r="AR12" s="34">
        <v>0</v>
      </c>
      <c r="AS12" s="33">
        <f t="shared" si="12"/>
        <v>0</v>
      </c>
      <c r="AT12" s="34">
        <v>0</v>
      </c>
      <c r="AU12" s="34">
        <v>0</v>
      </c>
      <c r="AV12" s="33">
        <f t="shared" si="13"/>
        <v>0</v>
      </c>
      <c r="AW12" s="33">
        <f t="shared" si="14"/>
        <v>0</v>
      </c>
      <c r="AX12" s="33">
        <f t="shared" si="14"/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4">
        <v>0</v>
      </c>
      <c r="BF12" s="34">
        <v>0</v>
      </c>
      <c r="BG12" s="33">
        <f t="shared" si="15"/>
        <v>0</v>
      </c>
      <c r="BH12" s="34">
        <v>0</v>
      </c>
      <c r="BI12" s="34">
        <v>0</v>
      </c>
      <c r="BJ12" s="33">
        <f t="shared" si="16"/>
        <v>0</v>
      </c>
      <c r="BK12" s="34">
        <v>0</v>
      </c>
      <c r="BL12" s="34">
        <v>0</v>
      </c>
      <c r="BM12" s="33">
        <f t="shared" si="17"/>
        <v>96</v>
      </c>
      <c r="BN12" s="34">
        <v>0</v>
      </c>
      <c r="BO12" s="34">
        <v>0</v>
      </c>
      <c r="BP12" s="34">
        <v>63</v>
      </c>
      <c r="BQ12" s="34">
        <v>33</v>
      </c>
      <c r="BR12" s="34">
        <v>0</v>
      </c>
      <c r="BS12" s="34">
        <v>0</v>
      </c>
      <c r="BT12" s="34">
        <v>0</v>
      </c>
      <c r="BU12" s="33">
        <f t="shared" si="18"/>
        <v>0</v>
      </c>
      <c r="BV12" s="34">
        <v>0</v>
      </c>
      <c r="BW12" s="34">
        <v>0</v>
      </c>
      <c r="BX12" s="33">
        <f t="shared" si="19"/>
        <v>0</v>
      </c>
      <c r="BY12" s="34">
        <v>0</v>
      </c>
      <c r="BZ12" s="34">
        <v>0</v>
      </c>
      <c r="CA12" s="33">
        <f t="shared" si="20"/>
        <v>0</v>
      </c>
      <c r="CB12" s="34">
        <v>0</v>
      </c>
      <c r="CC12" s="34">
        <v>0</v>
      </c>
      <c r="CD12" s="7">
        <f t="shared" si="21"/>
        <v>538</v>
      </c>
      <c r="CE12" s="8">
        <f t="shared" si="22"/>
        <v>538</v>
      </c>
      <c r="CF12" s="9">
        <f t="shared" si="23"/>
        <v>0</v>
      </c>
      <c r="CI12" s="45"/>
    </row>
    <row r="13" spans="1:87" ht="47.25" x14ac:dyDescent="0.2">
      <c r="A13" s="6" t="s">
        <v>73</v>
      </c>
      <c r="B13" s="33">
        <f t="shared" si="0"/>
        <v>0</v>
      </c>
      <c r="C13" s="34">
        <v>0</v>
      </c>
      <c r="D13" s="34">
        <v>0</v>
      </c>
      <c r="E13" s="34">
        <v>0</v>
      </c>
      <c r="F13" s="34">
        <v>0</v>
      </c>
      <c r="G13" s="33">
        <f t="shared" si="1"/>
        <v>52</v>
      </c>
      <c r="H13" s="34">
        <v>0</v>
      </c>
      <c r="I13" s="34">
        <v>0</v>
      </c>
      <c r="J13" s="34">
        <v>0</v>
      </c>
      <c r="K13" s="34">
        <v>52</v>
      </c>
      <c r="L13" s="33">
        <f t="shared" si="2"/>
        <v>497</v>
      </c>
      <c r="M13" s="34">
        <v>0</v>
      </c>
      <c r="N13" s="34">
        <v>0</v>
      </c>
      <c r="O13" s="34">
        <v>0</v>
      </c>
      <c r="P13" s="34">
        <v>497</v>
      </c>
      <c r="Q13" s="33">
        <f t="shared" si="3"/>
        <v>0</v>
      </c>
      <c r="R13" s="34">
        <v>0</v>
      </c>
      <c r="S13" s="34">
        <v>0</v>
      </c>
      <c r="T13" s="33">
        <f t="shared" si="4"/>
        <v>0</v>
      </c>
      <c r="U13" s="34">
        <v>0</v>
      </c>
      <c r="V13" s="34">
        <v>0</v>
      </c>
      <c r="W13" s="33">
        <f t="shared" si="5"/>
        <v>0</v>
      </c>
      <c r="X13" s="34">
        <v>0</v>
      </c>
      <c r="Y13" s="34">
        <v>0</v>
      </c>
      <c r="Z13" s="33">
        <f t="shared" si="6"/>
        <v>0</v>
      </c>
      <c r="AA13" s="34">
        <v>0</v>
      </c>
      <c r="AB13" s="34">
        <v>0</v>
      </c>
      <c r="AC13" s="33">
        <f t="shared" si="7"/>
        <v>0</v>
      </c>
      <c r="AD13" s="34">
        <v>0</v>
      </c>
      <c r="AE13" s="34"/>
      <c r="AF13" s="34">
        <v>0</v>
      </c>
      <c r="AG13" s="33">
        <f t="shared" si="8"/>
        <v>0</v>
      </c>
      <c r="AH13" s="34">
        <v>0</v>
      </c>
      <c r="AI13" s="34">
        <v>0</v>
      </c>
      <c r="AJ13" s="33">
        <f t="shared" si="9"/>
        <v>0</v>
      </c>
      <c r="AK13" s="34">
        <v>0</v>
      </c>
      <c r="AL13" s="34">
        <v>0</v>
      </c>
      <c r="AM13" s="33">
        <f t="shared" si="10"/>
        <v>0</v>
      </c>
      <c r="AN13" s="34">
        <v>0</v>
      </c>
      <c r="AO13" s="34">
        <v>0</v>
      </c>
      <c r="AP13" s="33">
        <f t="shared" si="11"/>
        <v>0</v>
      </c>
      <c r="AQ13" s="34">
        <v>0</v>
      </c>
      <c r="AR13" s="34">
        <v>0</v>
      </c>
      <c r="AS13" s="33">
        <f t="shared" si="12"/>
        <v>0</v>
      </c>
      <c r="AT13" s="34">
        <v>0</v>
      </c>
      <c r="AU13" s="34">
        <v>0</v>
      </c>
      <c r="AV13" s="33">
        <f t="shared" si="13"/>
        <v>0</v>
      </c>
      <c r="AW13" s="33">
        <f t="shared" si="14"/>
        <v>0</v>
      </c>
      <c r="AX13" s="33">
        <f t="shared" si="14"/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4">
        <v>0</v>
      </c>
      <c r="BF13" s="34">
        <v>0</v>
      </c>
      <c r="BG13" s="33">
        <f t="shared" si="15"/>
        <v>0</v>
      </c>
      <c r="BH13" s="34">
        <v>0</v>
      </c>
      <c r="BI13" s="34">
        <v>0</v>
      </c>
      <c r="BJ13" s="33">
        <f t="shared" si="16"/>
        <v>0</v>
      </c>
      <c r="BK13" s="34">
        <v>0</v>
      </c>
      <c r="BL13" s="34">
        <v>0</v>
      </c>
      <c r="BM13" s="33">
        <f t="shared" si="17"/>
        <v>30</v>
      </c>
      <c r="BN13" s="34">
        <v>30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3">
        <f t="shared" si="18"/>
        <v>0</v>
      </c>
      <c r="BV13" s="34">
        <v>0</v>
      </c>
      <c r="BW13" s="34">
        <v>0</v>
      </c>
      <c r="BX13" s="33">
        <f t="shared" si="19"/>
        <v>0</v>
      </c>
      <c r="BY13" s="34">
        <v>0</v>
      </c>
      <c r="BZ13" s="34">
        <v>0</v>
      </c>
      <c r="CA13" s="33">
        <f t="shared" si="20"/>
        <v>0</v>
      </c>
      <c r="CB13" s="34">
        <v>0</v>
      </c>
      <c r="CC13" s="34">
        <v>0</v>
      </c>
      <c r="CD13" s="7">
        <f t="shared" si="21"/>
        <v>579</v>
      </c>
      <c r="CE13" s="8">
        <f t="shared" si="22"/>
        <v>527</v>
      </c>
      <c r="CF13" s="9">
        <f t="shared" si="23"/>
        <v>52</v>
      </c>
      <c r="CG13" s="10"/>
      <c r="CI13" s="45"/>
    </row>
    <row r="14" spans="1:87" ht="47.25" x14ac:dyDescent="0.2">
      <c r="A14" s="6" t="s">
        <v>74</v>
      </c>
      <c r="B14" s="33">
        <f t="shared" si="0"/>
        <v>0</v>
      </c>
      <c r="C14" s="34"/>
      <c r="D14" s="34"/>
      <c r="E14" s="34"/>
      <c r="F14" s="34"/>
      <c r="G14" s="33">
        <f t="shared" si="1"/>
        <v>128</v>
      </c>
      <c r="H14" s="34">
        <v>0</v>
      </c>
      <c r="I14" s="34">
        <v>0</v>
      </c>
      <c r="J14" s="34">
        <v>0</v>
      </c>
      <c r="K14" s="34">
        <v>128</v>
      </c>
      <c r="L14" s="33">
        <f t="shared" si="2"/>
        <v>1288</v>
      </c>
      <c r="M14" s="34">
        <v>840</v>
      </c>
      <c r="N14" s="34">
        <v>0</v>
      </c>
      <c r="O14" s="34">
        <v>0</v>
      </c>
      <c r="P14" s="34">
        <v>448</v>
      </c>
      <c r="Q14" s="33">
        <f t="shared" si="3"/>
        <v>0</v>
      </c>
      <c r="R14" s="34">
        <v>0</v>
      </c>
      <c r="S14" s="34">
        <v>0</v>
      </c>
      <c r="T14" s="33">
        <f t="shared" si="4"/>
        <v>64</v>
      </c>
      <c r="U14" s="34">
        <v>64</v>
      </c>
      <c r="V14" s="34">
        <v>0</v>
      </c>
      <c r="W14" s="33">
        <f t="shared" si="5"/>
        <v>0</v>
      </c>
      <c r="X14" s="34">
        <v>0</v>
      </c>
      <c r="Y14" s="34">
        <v>0</v>
      </c>
      <c r="Z14" s="33">
        <f t="shared" si="6"/>
        <v>194</v>
      </c>
      <c r="AA14" s="34">
        <v>64</v>
      </c>
      <c r="AB14" s="34">
        <v>130</v>
      </c>
      <c r="AC14" s="33">
        <f t="shared" si="7"/>
        <v>200</v>
      </c>
      <c r="AD14" s="34">
        <v>200</v>
      </c>
      <c r="AE14" s="34">
        <v>200</v>
      </c>
      <c r="AF14" s="34">
        <v>0</v>
      </c>
      <c r="AG14" s="33">
        <f t="shared" si="8"/>
        <v>0</v>
      </c>
      <c r="AH14" s="34">
        <v>0</v>
      </c>
      <c r="AI14" s="34">
        <v>0</v>
      </c>
      <c r="AJ14" s="33">
        <f t="shared" si="9"/>
        <v>0</v>
      </c>
      <c r="AK14" s="34">
        <v>0</v>
      </c>
      <c r="AL14" s="34">
        <v>0</v>
      </c>
      <c r="AM14" s="33">
        <f t="shared" si="10"/>
        <v>0</v>
      </c>
      <c r="AN14" s="34">
        <v>0</v>
      </c>
      <c r="AO14" s="34">
        <v>0</v>
      </c>
      <c r="AP14" s="33">
        <f t="shared" si="11"/>
        <v>0</v>
      </c>
      <c r="AQ14" s="34">
        <v>0</v>
      </c>
      <c r="AR14" s="34">
        <v>0</v>
      </c>
      <c r="AS14" s="33">
        <f t="shared" si="12"/>
        <v>0</v>
      </c>
      <c r="AT14" s="34">
        <v>0</v>
      </c>
      <c r="AU14" s="34">
        <v>0</v>
      </c>
      <c r="AV14" s="33">
        <f t="shared" si="13"/>
        <v>1000</v>
      </c>
      <c r="AW14" s="33">
        <f t="shared" si="14"/>
        <v>1000</v>
      </c>
      <c r="AX14" s="33">
        <f t="shared" si="14"/>
        <v>0</v>
      </c>
      <c r="AY14" s="35"/>
      <c r="AZ14" s="35"/>
      <c r="BA14" s="35"/>
      <c r="BB14" s="35"/>
      <c r="BC14" s="35"/>
      <c r="BD14" s="35"/>
      <c r="BE14" s="34">
        <v>1000</v>
      </c>
      <c r="BF14" s="34"/>
      <c r="BG14" s="33">
        <f t="shared" si="15"/>
        <v>62</v>
      </c>
      <c r="BH14" s="34">
        <v>62</v>
      </c>
      <c r="BI14" s="34"/>
      <c r="BJ14" s="33">
        <f t="shared" si="16"/>
        <v>0</v>
      </c>
      <c r="BK14" s="34"/>
      <c r="BL14" s="34"/>
      <c r="BM14" s="33">
        <f t="shared" si="17"/>
        <v>606</v>
      </c>
      <c r="BN14" s="34">
        <v>216</v>
      </c>
      <c r="BO14" s="34">
        <v>0</v>
      </c>
      <c r="BP14" s="34">
        <v>0</v>
      </c>
      <c r="BQ14" s="34">
        <v>390</v>
      </c>
      <c r="BR14" s="34">
        <v>0</v>
      </c>
      <c r="BS14" s="34">
        <v>0</v>
      </c>
      <c r="BT14" s="34"/>
      <c r="BU14" s="33">
        <f t="shared" si="18"/>
        <v>63</v>
      </c>
      <c r="BV14" s="34">
        <v>63</v>
      </c>
      <c r="BW14" s="34"/>
      <c r="BX14" s="33">
        <f t="shared" si="19"/>
        <v>0</v>
      </c>
      <c r="BY14" s="34"/>
      <c r="BZ14" s="34"/>
      <c r="CA14" s="33">
        <f t="shared" si="20"/>
        <v>0</v>
      </c>
      <c r="CB14" s="34"/>
      <c r="CC14" s="34"/>
      <c r="CD14" s="7">
        <f t="shared" si="21"/>
        <v>3605</v>
      </c>
      <c r="CE14" s="8">
        <f t="shared" si="22"/>
        <v>3347</v>
      </c>
      <c r="CF14" s="9">
        <f t="shared" si="23"/>
        <v>258</v>
      </c>
      <c r="CG14" s="10"/>
      <c r="CI14" s="45"/>
    </row>
    <row r="15" spans="1:87" ht="47.25" x14ac:dyDescent="0.2">
      <c r="A15" s="6" t="s">
        <v>75</v>
      </c>
      <c r="B15" s="33">
        <f t="shared" si="0"/>
        <v>0</v>
      </c>
      <c r="C15" s="34">
        <v>0</v>
      </c>
      <c r="D15" s="34">
        <v>0</v>
      </c>
      <c r="E15" s="34">
        <v>0</v>
      </c>
      <c r="F15" s="34">
        <v>0</v>
      </c>
      <c r="G15" s="33">
        <f t="shared" si="1"/>
        <v>860</v>
      </c>
      <c r="H15" s="34">
        <v>0</v>
      </c>
      <c r="I15" s="34">
        <v>0</v>
      </c>
      <c r="J15" s="34">
        <v>0</v>
      </c>
      <c r="K15" s="34">
        <v>860</v>
      </c>
      <c r="L15" s="33">
        <f t="shared" si="2"/>
        <v>3366</v>
      </c>
      <c r="M15" s="34">
        <v>0</v>
      </c>
      <c r="N15" s="34">
        <v>0</v>
      </c>
      <c r="O15" s="34">
        <v>0</v>
      </c>
      <c r="P15" s="34">
        <v>3366</v>
      </c>
      <c r="Q15" s="33">
        <f t="shared" si="3"/>
        <v>0</v>
      </c>
      <c r="R15" s="34">
        <v>0</v>
      </c>
      <c r="S15" s="34">
        <v>0</v>
      </c>
      <c r="T15" s="33">
        <f t="shared" si="4"/>
        <v>64</v>
      </c>
      <c r="U15" s="34">
        <v>64</v>
      </c>
      <c r="V15" s="34">
        <v>0</v>
      </c>
      <c r="W15" s="33">
        <f t="shared" si="5"/>
        <v>0</v>
      </c>
      <c r="X15" s="34">
        <v>0</v>
      </c>
      <c r="Y15" s="34">
        <v>0</v>
      </c>
      <c r="Z15" s="33">
        <f t="shared" si="6"/>
        <v>330</v>
      </c>
      <c r="AA15" s="34">
        <v>330</v>
      </c>
      <c r="AB15" s="34">
        <v>0</v>
      </c>
      <c r="AC15" s="33">
        <f t="shared" si="7"/>
        <v>0</v>
      </c>
      <c r="AD15" s="34">
        <v>0</v>
      </c>
      <c r="AE15" s="34"/>
      <c r="AF15" s="34">
        <v>0</v>
      </c>
      <c r="AG15" s="33">
        <f t="shared" si="8"/>
        <v>0</v>
      </c>
      <c r="AH15" s="34">
        <v>0</v>
      </c>
      <c r="AI15" s="34">
        <v>0</v>
      </c>
      <c r="AJ15" s="33">
        <f t="shared" si="9"/>
        <v>0</v>
      </c>
      <c r="AK15" s="34">
        <v>0</v>
      </c>
      <c r="AL15" s="34">
        <v>0</v>
      </c>
      <c r="AM15" s="33">
        <f t="shared" si="10"/>
        <v>0</v>
      </c>
      <c r="AN15" s="34">
        <v>0</v>
      </c>
      <c r="AO15" s="34">
        <v>0</v>
      </c>
      <c r="AP15" s="33">
        <f t="shared" si="11"/>
        <v>200</v>
      </c>
      <c r="AQ15" s="34">
        <v>200</v>
      </c>
      <c r="AR15" s="34">
        <v>0</v>
      </c>
      <c r="AS15" s="33">
        <f t="shared" si="12"/>
        <v>0</v>
      </c>
      <c r="AT15" s="34">
        <v>0</v>
      </c>
      <c r="AU15" s="34">
        <v>0</v>
      </c>
      <c r="AV15" s="33">
        <f t="shared" si="13"/>
        <v>0</v>
      </c>
      <c r="AW15" s="33">
        <f t="shared" si="14"/>
        <v>0</v>
      </c>
      <c r="AX15" s="33">
        <f t="shared" si="14"/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4">
        <v>0</v>
      </c>
      <c r="BF15" s="34">
        <v>0</v>
      </c>
      <c r="BG15" s="33">
        <f t="shared" si="15"/>
        <v>0</v>
      </c>
      <c r="BH15" s="34">
        <v>0</v>
      </c>
      <c r="BI15" s="34">
        <v>0</v>
      </c>
      <c r="BJ15" s="33">
        <f t="shared" si="16"/>
        <v>0</v>
      </c>
      <c r="BK15" s="34">
        <v>0</v>
      </c>
      <c r="BL15" s="34">
        <v>0</v>
      </c>
      <c r="BM15" s="33">
        <f t="shared" si="17"/>
        <v>530</v>
      </c>
      <c r="BN15" s="34">
        <v>0</v>
      </c>
      <c r="BO15" s="34">
        <v>0</v>
      </c>
      <c r="BP15" s="34">
        <v>530</v>
      </c>
      <c r="BQ15" s="34">
        <v>0</v>
      </c>
      <c r="BR15" s="34">
        <v>0</v>
      </c>
      <c r="BS15" s="34">
        <v>0</v>
      </c>
      <c r="BT15" s="34">
        <v>0</v>
      </c>
      <c r="BU15" s="33">
        <f t="shared" si="18"/>
        <v>0</v>
      </c>
      <c r="BV15" s="34">
        <v>0</v>
      </c>
      <c r="BW15" s="34">
        <v>0</v>
      </c>
      <c r="BX15" s="33">
        <f t="shared" si="19"/>
        <v>0</v>
      </c>
      <c r="BY15" s="34">
        <v>0</v>
      </c>
      <c r="BZ15" s="34">
        <v>0</v>
      </c>
      <c r="CA15" s="33">
        <f t="shared" si="20"/>
        <v>0</v>
      </c>
      <c r="CB15" s="34">
        <v>0</v>
      </c>
      <c r="CC15" s="34">
        <v>0</v>
      </c>
      <c r="CD15" s="7">
        <f t="shared" si="21"/>
        <v>5350</v>
      </c>
      <c r="CE15" s="8">
        <f t="shared" si="22"/>
        <v>4490</v>
      </c>
      <c r="CF15" s="9">
        <f t="shared" si="23"/>
        <v>860</v>
      </c>
      <c r="CG15" s="10"/>
      <c r="CI15" s="45"/>
    </row>
    <row r="16" spans="1:87" ht="47.25" x14ac:dyDescent="0.2">
      <c r="A16" s="6" t="s">
        <v>76</v>
      </c>
      <c r="B16" s="33">
        <f t="shared" si="0"/>
        <v>0</v>
      </c>
      <c r="C16" s="34">
        <v>0</v>
      </c>
      <c r="D16" s="34">
        <v>0</v>
      </c>
      <c r="E16" s="34">
        <v>0</v>
      </c>
      <c r="F16" s="34">
        <v>0</v>
      </c>
      <c r="G16" s="33">
        <f t="shared" si="1"/>
        <v>301</v>
      </c>
      <c r="H16" s="34">
        <v>0</v>
      </c>
      <c r="I16" s="34">
        <v>0</v>
      </c>
      <c r="J16" s="34">
        <v>0</v>
      </c>
      <c r="K16" s="34">
        <v>301</v>
      </c>
      <c r="L16" s="33">
        <f t="shared" si="2"/>
        <v>2582</v>
      </c>
      <c r="M16" s="34">
        <v>0</v>
      </c>
      <c r="N16" s="34">
        <v>0</v>
      </c>
      <c r="O16" s="34">
        <v>0</v>
      </c>
      <c r="P16" s="34">
        <v>2582</v>
      </c>
      <c r="Q16" s="33">
        <f t="shared" si="3"/>
        <v>0</v>
      </c>
      <c r="R16" s="34">
        <v>0</v>
      </c>
      <c r="S16" s="34">
        <v>0</v>
      </c>
      <c r="T16" s="33">
        <f t="shared" si="4"/>
        <v>0</v>
      </c>
      <c r="U16" s="34">
        <v>0</v>
      </c>
      <c r="V16" s="34">
        <v>0</v>
      </c>
      <c r="W16" s="33">
        <f t="shared" si="5"/>
        <v>0</v>
      </c>
      <c r="X16" s="34">
        <v>0</v>
      </c>
      <c r="Y16" s="34">
        <v>0</v>
      </c>
      <c r="Z16" s="33">
        <f t="shared" si="6"/>
        <v>832</v>
      </c>
      <c r="AA16" s="34">
        <v>298</v>
      </c>
      <c r="AB16" s="34">
        <v>534</v>
      </c>
      <c r="AC16" s="33">
        <f t="shared" si="7"/>
        <v>0</v>
      </c>
      <c r="AD16" s="34">
        <v>0</v>
      </c>
      <c r="AE16" s="34"/>
      <c r="AF16" s="34">
        <v>0</v>
      </c>
      <c r="AG16" s="33">
        <f t="shared" si="8"/>
        <v>0</v>
      </c>
      <c r="AH16" s="34">
        <v>0</v>
      </c>
      <c r="AI16" s="34">
        <v>0</v>
      </c>
      <c r="AJ16" s="33">
        <f t="shared" si="9"/>
        <v>0</v>
      </c>
      <c r="AK16" s="34">
        <v>0</v>
      </c>
      <c r="AL16" s="34">
        <v>0</v>
      </c>
      <c r="AM16" s="33">
        <f t="shared" si="10"/>
        <v>0</v>
      </c>
      <c r="AN16" s="34">
        <v>0</v>
      </c>
      <c r="AO16" s="34">
        <v>0</v>
      </c>
      <c r="AP16" s="33">
        <f t="shared" si="11"/>
        <v>0</v>
      </c>
      <c r="AQ16" s="34">
        <v>0</v>
      </c>
      <c r="AR16" s="34">
        <v>0</v>
      </c>
      <c r="AS16" s="33">
        <f t="shared" si="12"/>
        <v>0</v>
      </c>
      <c r="AT16" s="34">
        <v>0</v>
      </c>
      <c r="AU16" s="34">
        <v>0</v>
      </c>
      <c r="AV16" s="33">
        <f t="shared" si="13"/>
        <v>600</v>
      </c>
      <c r="AW16" s="33">
        <f t="shared" si="14"/>
        <v>600</v>
      </c>
      <c r="AX16" s="33">
        <f t="shared" si="14"/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4">
        <f>300+300</f>
        <v>600</v>
      </c>
      <c r="BF16" s="34">
        <v>0</v>
      </c>
      <c r="BG16" s="33">
        <f t="shared" si="15"/>
        <v>0</v>
      </c>
      <c r="BH16" s="34">
        <v>0</v>
      </c>
      <c r="BI16" s="34">
        <v>0</v>
      </c>
      <c r="BJ16" s="33">
        <f t="shared" si="16"/>
        <v>0</v>
      </c>
      <c r="BK16" s="34">
        <v>0</v>
      </c>
      <c r="BL16" s="34">
        <v>0</v>
      </c>
      <c r="BM16" s="33">
        <f t="shared" si="17"/>
        <v>546</v>
      </c>
      <c r="BN16" s="34">
        <v>266</v>
      </c>
      <c r="BO16" s="34">
        <v>0</v>
      </c>
      <c r="BP16" s="34">
        <v>280</v>
      </c>
      <c r="BQ16" s="34">
        <v>0</v>
      </c>
      <c r="BR16" s="34">
        <v>0</v>
      </c>
      <c r="BS16" s="34">
        <v>0</v>
      </c>
      <c r="BT16" s="34">
        <v>0</v>
      </c>
      <c r="BU16" s="33">
        <f t="shared" si="18"/>
        <v>0</v>
      </c>
      <c r="BV16" s="34">
        <v>0</v>
      </c>
      <c r="BW16" s="34">
        <v>0</v>
      </c>
      <c r="BX16" s="33">
        <f t="shared" si="19"/>
        <v>0</v>
      </c>
      <c r="BY16" s="34">
        <v>0</v>
      </c>
      <c r="BZ16" s="34">
        <v>0</v>
      </c>
      <c r="CA16" s="33">
        <f t="shared" si="20"/>
        <v>0</v>
      </c>
      <c r="CB16" s="34">
        <v>0</v>
      </c>
      <c r="CC16" s="34">
        <v>0</v>
      </c>
      <c r="CD16" s="7">
        <f t="shared" si="21"/>
        <v>4861</v>
      </c>
      <c r="CE16" s="8">
        <f t="shared" si="22"/>
        <v>4026</v>
      </c>
      <c r="CF16" s="9">
        <f t="shared" si="23"/>
        <v>835</v>
      </c>
      <c r="CG16" s="10"/>
      <c r="CI16" s="45"/>
    </row>
    <row r="17" spans="1:87" ht="34.5" customHeight="1" x14ac:dyDescent="0.2">
      <c r="A17" s="6" t="s">
        <v>77</v>
      </c>
      <c r="B17" s="33">
        <f t="shared" si="0"/>
        <v>0</v>
      </c>
      <c r="C17" s="34">
        <v>0</v>
      </c>
      <c r="D17" s="34">
        <v>0</v>
      </c>
      <c r="E17" s="34">
        <v>0</v>
      </c>
      <c r="F17" s="34">
        <v>0</v>
      </c>
      <c r="G17" s="33">
        <f t="shared" si="1"/>
        <v>0</v>
      </c>
      <c r="H17" s="34">
        <v>0</v>
      </c>
      <c r="I17" s="34">
        <v>0</v>
      </c>
      <c r="J17" s="34">
        <v>0</v>
      </c>
      <c r="K17" s="34">
        <v>0</v>
      </c>
      <c r="L17" s="33">
        <f t="shared" si="2"/>
        <v>498</v>
      </c>
      <c r="M17" s="34">
        <v>0</v>
      </c>
      <c r="N17" s="34">
        <v>0</v>
      </c>
      <c r="O17" s="34">
        <v>0</v>
      </c>
      <c r="P17" s="34">
        <v>498</v>
      </c>
      <c r="Q17" s="33">
        <f t="shared" si="3"/>
        <v>0</v>
      </c>
      <c r="R17" s="34">
        <v>0</v>
      </c>
      <c r="S17" s="34">
        <v>0</v>
      </c>
      <c r="T17" s="33">
        <f t="shared" si="4"/>
        <v>0</v>
      </c>
      <c r="U17" s="34">
        <v>0</v>
      </c>
      <c r="V17" s="34">
        <v>0</v>
      </c>
      <c r="W17" s="33">
        <f t="shared" si="5"/>
        <v>0</v>
      </c>
      <c r="X17" s="34">
        <v>0</v>
      </c>
      <c r="Y17" s="34">
        <v>0</v>
      </c>
      <c r="Z17" s="33">
        <f t="shared" si="6"/>
        <v>0</v>
      </c>
      <c r="AA17" s="34">
        <v>0</v>
      </c>
      <c r="AB17" s="34">
        <v>0</v>
      </c>
      <c r="AC17" s="33">
        <f t="shared" si="7"/>
        <v>0</v>
      </c>
      <c r="AD17" s="34">
        <v>0</v>
      </c>
      <c r="AE17" s="34"/>
      <c r="AF17" s="34">
        <v>0</v>
      </c>
      <c r="AG17" s="33">
        <f t="shared" si="8"/>
        <v>0</v>
      </c>
      <c r="AH17" s="34">
        <v>0</v>
      </c>
      <c r="AI17" s="34">
        <v>0</v>
      </c>
      <c r="AJ17" s="33">
        <f t="shared" si="9"/>
        <v>0</v>
      </c>
      <c r="AK17" s="34">
        <v>0</v>
      </c>
      <c r="AL17" s="34">
        <v>0</v>
      </c>
      <c r="AM17" s="33">
        <f t="shared" si="10"/>
        <v>0</v>
      </c>
      <c r="AN17" s="34">
        <v>0</v>
      </c>
      <c r="AO17" s="34">
        <v>0</v>
      </c>
      <c r="AP17" s="33">
        <f t="shared" si="11"/>
        <v>0</v>
      </c>
      <c r="AQ17" s="34">
        <v>0</v>
      </c>
      <c r="AR17" s="34">
        <v>0</v>
      </c>
      <c r="AS17" s="33">
        <f t="shared" si="12"/>
        <v>0</v>
      </c>
      <c r="AT17" s="34">
        <v>0</v>
      </c>
      <c r="AU17" s="34">
        <v>0</v>
      </c>
      <c r="AV17" s="33">
        <f t="shared" si="13"/>
        <v>0</v>
      </c>
      <c r="AW17" s="33">
        <f t="shared" si="14"/>
        <v>0</v>
      </c>
      <c r="AX17" s="33">
        <f t="shared" si="14"/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4">
        <v>0</v>
      </c>
      <c r="BF17" s="34">
        <v>0</v>
      </c>
      <c r="BG17" s="33">
        <f t="shared" si="15"/>
        <v>0</v>
      </c>
      <c r="BH17" s="34">
        <v>0</v>
      </c>
      <c r="BI17" s="34">
        <v>0</v>
      </c>
      <c r="BJ17" s="33">
        <f t="shared" si="16"/>
        <v>0</v>
      </c>
      <c r="BK17" s="34">
        <v>0</v>
      </c>
      <c r="BL17" s="34">
        <v>0</v>
      </c>
      <c r="BM17" s="33">
        <f t="shared" si="17"/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3">
        <f t="shared" si="18"/>
        <v>0</v>
      </c>
      <c r="BV17" s="34">
        <v>0</v>
      </c>
      <c r="BW17" s="34">
        <v>0</v>
      </c>
      <c r="BX17" s="33">
        <f t="shared" si="19"/>
        <v>0</v>
      </c>
      <c r="BY17" s="34">
        <v>0</v>
      </c>
      <c r="BZ17" s="34">
        <v>0</v>
      </c>
      <c r="CA17" s="33">
        <f t="shared" si="20"/>
        <v>0</v>
      </c>
      <c r="CB17" s="34">
        <v>0</v>
      </c>
      <c r="CC17" s="34">
        <v>0</v>
      </c>
      <c r="CD17" s="7">
        <f t="shared" si="21"/>
        <v>498</v>
      </c>
      <c r="CE17" s="8">
        <f t="shared" si="22"/>
        <v>498</v>
      </c>
      <c r="CF17" s="9">
        <f t="shared" si="23"/>
        <v>0</v>
      </c>
      <c r="CG17" s="10"/>
      <c r="CI17" s="45"/>
    </row>
    <row r="18" spans="1:87" ht="31.5" x14ac:dyDescent="0.2">
      <c r="A18" s="6" t="s">
        <v>78</v>
      </c>
      <c r="B18" s="33">
        <f t="shared" si="0"/>
        <v>0</v>
      </c>
      <c r="C18" s="34">
        <v>0</v>
      </c>
      <c r="D18" s="34">
        <v>0</v>
      </c>
      <c r="E18" s="34">
        <v>0</v>
      </c>
      <c r="F18" s="34">
        <v>0</v>
      </c>
      <c r="G18" s="33">
        <f t="shared" si="1"/>
        <v>355</v>
      </c>
      <c r="H18" s="34">
        <v>0</v>
      </c>
      <c r="I18" s="34">
        <v>0</v>
      </c>
      <c r="J18" s="34">
        <v>0</v>
      </c>
      <c r="K18" s="34">
        <v>355</v>
      </c>
      <c r="L18" s="33">
        <f t="shared" si="2"/>
        <v>3891</v>
      </c>
      <c r="M18" s="34">
        <v>0</v>
      </c>
      <c r="N18" s="34">
        <v>0</v>
      </c>
      <c r="O18" s="34">
        <v>0</v>
      </c>
      <c r="P18" s="34">
        <v>3891</v>
      </c>
      <c r="Q18" s="33">
        <f t="shared" si="3"/>
        <v>0</v>
      </c>
      <c r="R18" s="34">
        <v>0</v>
      </c>
      <c r="S18" s="34">
        <v>0</v>
      </c>
      <c r="T18" s="33">
        <f t="shared" si="4"/>
        <v>0</v>
      </c>
      <c r="U18" s="34">
        <v>0</v>
      </c>
      <c r="V18" s="34">
        <v>0</v>
      </c>
      <c r="W18" s="33">
        <f t="shared" si="5"/>
        <v>0</v>
      </c>
      <c r="X18" s="34">
        <v>0</v>
      </c>
      <c r="Y18" s="34">
        <v>0</v>
      </c>
      <c r="Z18" s="33">
        <f t="shared" si="6"/>
        <v>0</v>
      </c>
      <c r="AA18" s="34">
        <v>0</v>
      </c>
      <c r="AB18" s="34">
        <v>0</v>
      </c>
      <c r="AC18" s="33">
        <f t="shared" si="7"/>
        <v>0</v>
      </c>
      <c r="AD18" s="34">
        <v>0</v>
      </c>
      <c r="AE18" s="34"/>
      <c r="AF18" s="34">
        <v>0</v>
      </c>
      <c r="AG18" s="33">
        <f t="shared" si="8"/>
        <v>0</v>
      </c>
      <c r="AH18" s="34">
        <v>0</v>
      </c>
      <c r="AI18" s="34">
        <v>0</v>
      </c>
      <c r="AJ18" s="33">
        <f t="shared" si="9"/>
        <v>0</v>
      </c>
      <c r="AK18" s="34">
        <v>0</v>
      </c>
      <c r="AL18" s="34">
        <v>0</v>
      </c>
      <c r="AM18" s="33">
        <f t="shared" si="10"/>
        <v>0</v>
      </c>
      <c r="AN18" s="34">
        <v>0</v>
      </c>
      <c r="AO18" s="34">
        <v>0</v>
      </c>
      <c r="AP18" s="33">
        <f t="shared" si="11"/>
        <v>380</v>
      </c>
      <c r="AQ18" s="34">
        <v>380</v>
      </c>
      <c r="AR18" s="34"/>
      <c r="AS18" s="33">
        <f t="shared" si="12"/>
        <v>0</v>
      </c>
      <c r="AT18" s="34"/>
      <c r="AU18" s="34"/>
      <c r="AV18" s="33">
        <f t="shared" si="13"/>
        <v>300</v>
      </c>
      <c r="AW18" s="33">
        <f t="shared" si="14"/>
        <v>300</v>
      </c>
      <c r="AX18" s="33">
        <f t="shared" si="14"/>
        <v>0</v>
      </c>
      <c r="AY18" s="35"/>
      <c r="AZ18" s="35"/>
      <c r="BA18" s="35"/>
      <c r="BB18" s="35"/>
      <c r="BC18" s="35"/>
      <c r="BD18" s="35"/>
      <c r="BE18" s="34">
        <v>300</v>
      </c>
      <c r="BF18" s="34"/>
      <c r="BG18" s="33">
        <f t="shared" si="15"/>
        <v>0</v>
      </c>
      <c r="BH18" s="34"/>
      <c r="BI18" s="34"/>
      <c r="BJ18" s="33">
        <f t="shared" si="16"/>
        <v>0</v>
      </c>
      <c r="BK18" s="34"/>
      <c r="BL18" s="34"/>
      <c r="BM18" s="33">
        <f t="shared" si="17"/>
        <v>307</v>
      </c>
      <c r="BN18" s="34">
        <v>125</v>
      </c>
      <c r="BO18" s="34">
        <v>0</v>
      </c>
      <c r="BP18" s="34">
        <v>91</v>
      </c>
      <c r="BQ18" s="34">
        <v>91</v>
      </c>
      <c r="BR18" s="34">
        <v>0</v>
      </c>
      <c r="BS18" s="34">
        <v>0</v>
      </c>
      <c r="BT18" s="34">
        <v>0</v>
      </c>
      <c r="BU18" s="33">
        <f t="shared" si="18"/>
        <v>0</v>
      </c>
      <c r="BV18" s="34">
        <v>0</v>
      </c>
      <c r="BW18" s="34">
        <v>0</v>
      </c>
      <c r="BX18" s="33">
        <f t="shared" si="19"/>
        <v>0</v>
      </c>
      <c r="BY18" s="34">
        <v>0</v>
      </c>
      <c r="BZ18" s="34">
        <v>0</v>
      </c>
      <c r="CA18" s="33">
        <f t="shared" si="20"/>
        <v>0</v>
      </c>
      <c r="CB18" s="34">
        <v>0</v>
      </c>
      <c r="CC18" s="34">
        <v>0</v>
      </c>
      <c r="CD18" s="7">
        <f t="shared" si="21"/>
        <v>5233</v>
      </c>
      <c r="CE18" s="8">
        <f t="shared" si="22"/>
        <v>4878</v>
      </c>
      <c r="CF18" s="9">
        <f t="shared" si="23"/>
        <v>355</v>
      </c>
      <c r="CG18" s="10"/>
      <c r="CI18" s="45"/>
    </row>
    <row r="19" spans="1:87" ht="47.25" x14ac:dyDescent="0.2">
      <c r="A19" s="6" t="s">
        <v>79</v>
      </c>
      <c r="B19" s="33">
        <f t="shared" si="0"/>
        <v>0</v>
      </c>
      <c r="C19" s="34">
        <v>0</v>
      </c>
      <c r="D19" s="34">
        <v>0</v>
      </c>
      <c r="E19" s="34">
        <v>0</v>
      </c>
      <c r="F19" s="34">
        <v>0</v>
      </c>
      <c r="G19" s="33">
        <f t="shared" si="1"/>
        <v>92</v>
      </c>
      <c r="H19" s="34">
        <v>0</v>
      </c>
      <c r="I19" s="34">
        <v>0</v>
      </c>
      <c r="J19" s="34">
        <v>0</v>
      </c>
      <c r="K19" s="34">
        <v>92</v>
      </c>
      <c r="L19" s="33">
        <f t="shared" si="2"/>
        <v>317</v>
      </c>
      <c r="M19" s="34">
        <v>0</v>
      </c>
      <c r="N19" s="34">
        <v>0</v>
      </c>
      <c r="O19" s="34">
        <v>0</v>
      </c>
      <c r="P19" s="34">
        <v>317</v>
      </c>
      <c r="Q19" s="33">
        <f t="shared" si="3"/>
        <v>0</v>
      </c>
      <c r="R19" s="34">
        <v>0</v>
      </c>
      <c r="S19" s="34">
        <v>0</v>
      </c>
      <c r="T19" s="33">
        <f t="shared" si="4"/>
        <v>0</v>
      </c>
      <c r="U19" s="34">
        <v>0</v>
      </c>
      <c r="V19" s="34">
        <v>0</v>
      </c>
      <c r="W19" s="33">
        <f t="shared" si="5"/>
        <v>0</v>
      </c>
      <c r="X19" s="34">
        <v>0</v>
      </c>
      <c r="Y19" s="34">
        <v>0</v>
      </c>
      <c r="Z19" s="33">
        <f t="shared" si="6"/>
        <v>55</v>
      </c>
      <c r="AA19" s="34">
        <v>55</v>
      </c>
      <c r="AB19" s="34">
        <v>0</v>
      </c>
      <c r="AC19" s="33">
        <f t="shared" si="7"/>
        <v>0</v>
      </c>
      <c r="AD19" s="34">
        <v>0</v>
      </c>
      <c r="AE19" s="34"/>
      <c r="AF19" s="34">
        <v>0</v>
      </c>
      <c r="AG19" s="33">
        <f t="shared" si="8"/>
        <v>0</v>
      </c>
      <c r="AH19" s="34">
        <v>0</v>
      </c>
      <c r="AI19" s="34">
        <v>0</v>
      </c>
      <c r="AJ19" s="33">
        <f t="shared" si="9"/>
        <v>0</v>
      </c>
      <c r="AK19" s="34">
        <v>0</v>
      </c>
      <c r="AL19" s="34">
        <v>0</v>
      </c>
      <c r="AM19" s="33">
        <f t="shared" si="10"/>
        <v>0</v>
      </c>
      <c r="AN19" s="34">
        <v>0</v>
      </c>
      <c r="AO19" s="34">
        <v>0</v>
      </c>
      <c r="AP19" s="33">
        <f t="shared" si="11"/>
        <v>150</v>
      </c>
      <c r="AQ19" s="34">
        <v>150</v>
      </c>
      <c r="AR19" s="34">
        <v>0</v>
      </c>
      <c r="AS19" s="33">
        <f t="shared" si="12"/>
        <v>0</v>
      </c>
      <c r="AT19" s="34">
        <v>0</v>
      </c>
      <c r="AU19" s="34">
        <v>0</v>
      </c>
      <c r="AV19" s="33">
        <f t="shared" si="13"/>
        <v>0</v>
      </c>
      <c r="AW19" s="33">
        <f t="shared" si="14"/>
        <v>0</v>
      </c>
      <c r="AX19" s="33">
        <f t="shared" si="14"/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4">
        <v>0</v>
      </c>
      <c r="BF19" s="34">
        <v>0</v>
      </c>
      <c r="BG19" s="33">
        <f t="shared" si="15"/>
        <v>0</v>
      </c>
      <c r="BH19" s="34">
        <v>0</v>
      </c>
      <c r="BI19" s="34">
        <v>0</v>
      </c>
      <c r="BJ19" s="33">
        <f t="shared" si="16"/>
        <v>0</v>
      </c>
      <c r="BK19" s="34">
        <v>0</v>
      </c>
      <c r="BL19" s="34">
        <v>0</v>
      </c>
      <c r="BM19" s="33">
        <f t="shared" si="17"/>
        <v>70</v>
      </c>
      <c r="BN19" s="34">
        <v>35</v>
      </c>
      <c r="BO19" s="34">
        <v>0</v>
      </c>
      <c r="BP19" s="34">
        <v>35</v>
      </c>
      <c r="BQ19" s="34">
        <v>0</v>
      </c>
      <c r="BR19" s="34">
        <v>0</v>
      </c>
      <c r="BS19" s="34">
        <v>0</v>
      </c>
      <c r="BT19" s="34">
        <v>0</v>
      </c>
      <c r="BU19" s="33">
        <f t="shared" si="18"/>
        <v>0</v>
      </c>
      <c r="BV19" s="34">
        <v>0</v>
      </c>
      <c r="BW19" s="34">
        <v>0</v>
      </c>
      <c r="BX19" s="33">
        <f t="shared" si="19"/>
        <v>0</v>
      </c>
      <c r="BY19" s="34">
        <v>0</v>
      </c>
      <c r="BZ19" s="34">
        <v>0</v>
      </c>
      <c r="CA19" s="33">
        <f t="shared" si="20"/>
        <v>0</v>
      </c>
      <c r="CB19" s="34">
        <v>0</v>
      </c>
      <c r="CC19" s="34">
        <v>0</v>
      </c>
      <c r="CD19" s="7">
        <f t="shared" si="21"/>
        <v>684</v>
      </c>
      <c r="CE19" s="8">
        <f t="shared" si="22"/>
        <v>592</v>
      </c>
      <c r="CF19" s="9">
        <f t="shared" si="23"/>
        <v>92</v>
      </c>
      <c r="CG19" s="10"/>
      <c r="CI19" s="45"/>
    </row>
    <row r="20" spans="1:87" ht="47.25" x14ac:dyDescent="0.2">
      <c r="A20" s="6" t="s">
        <v>80</v>
      </c>
      <c r="B20" s="33">
        <f t="shared" si="0"/>
        <v>0</v>
      </c>
      <c r="C20" s="34">
        <v>0</v>
      </c>
      <c r="D20" s="34">
        <v>0</v>
      </c>
      <c r="E20" s="34">
        <v>0</v>
      </c>
      <c r="F20" s="34">
        <v>0</v>
      </c>
      <c r="G20" s="33">
        <f t="shared" si="1"/>
        <v>266</v>
      </c>
      <c r="H20" s="34">
        <v>0</v>
      </c>
      <c r="I20" s="34">
        <v>0</v>
      </c>
      <c r="J20" s="34">
        <v>0</v>
      </c>
      <c r="K20" s="34">
        <v>266</v>
      </c>
      <c r="L20" s="33">
        <f t="shared" si="2"/>
        <v>353</v>
      </c>
      <c r="M20" s="34">
        <v>0</v>
      </c>
      <c r="N20" s="34">
        <v>0</v>
      </c>
      <c r="O20" s="34">
        <v>0</v>
      </c>
      <c r="P20" s="34">
        <v>353</v>
      </c>
      <c r="Q20" s="33">
        <f t="shared" si="3"/>
        <v>0</v>
      </c>
      <c r="R20" s="34"/>
      <c r="S20" s="34"/>
      <c r="T20" s="33">
        <f t="shared" si="4"/>
        <v>0</v>
      </c>
      <c r="U20" s="34"/>
      <c r="V20" s="34"/>
      <c r="W20" s="33">
        <f t="shared" si="5"/>
        <v>0</v>
      </c>
      <c r="X20" s="34"/>
      <c r="Y20" s="34"/>
      <c r="Z20" s="33">
        <f t="shared" si="6"/>
        <v>0</v>
      </c>
      <c r="AA20" s="34"/>
      <c r="AB20" s="34"/>
      <c r="AC20" s="33">
        <f t="shared" si="7"/>
        <v>0</v>
      </c>
      <c r="AD20" s="34"/>
      <c r="AE20" s="34"/>
      <c r="AF20" s="34"/>
      <c r="AG20" s="33">
        <f t="shared" si="8"/>
        <v>0</v>
      </c>
      <c r="AH20" s="34"/>
      <c r="AI20" s="34"/>
      <c r="AJ20" s="33">
        <f t="shared" si="9"/>
        <v>0</v>
      </c>
      <c r="AK20" s="34"/>
      <c r="AL20" s="34"/>
      <c r="AM20" s="33">
        <f t="shared" si="10"/>
        <v>0</v>
      </c>
      <c r="AN20" s="34"/>
      <c r="AO20" s="34"/>
      <c r="AP20" s="33">
        <f t="shared" si="11"/>
        <v>0</v>
      </c>
      <c r="AQ20" s="34"/>
      <c r="AR20" s="34"/>
      <c r="AS20" s="33">
        <f t="shared" si="12"/>
        <v>0</v>
      </c>
      <c r="AT20" s="34"/>
      <c r="AU20" s="34">
        <v>0</v>
      </c>
      <c r="AV20" s="33">
        <f t="shared" si="13"/>
        <v>0</v>
      </c>
      <c r="AW20" s="33">
        <f t="shared" si="14"/>
        <v>0</v>
      </c>
      <c r="AX20" s="33">
        <f t="shared" si="14"/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4">
        <v>0</v>
      </c>
      <c r="BF20" s="34">
        <v>0</v>
      </c>
      <c r="BG20" s="33">
        <f t="shared" si="15"/>
        <v>0</v>
      </c>
      <c r="BH20" s="34">
        <v>0</v>
      </c>
      <c r="BI20" s="34">
        <v>0</v>
      </c>
      <c r="BJ20" s="33">
        <f t="shared" si="16"/>
        <v>0</v>
      </c>
      <c r="BK20" s="34">
        <v>0</v>
      </c>
      <c r="BL20" s="34">
        <v>0</v>
      </c>
      <c r="BM20" s="33">
        <f t="shared" si="17"/>
        <v>237</v>
      </c>
      <c r="BN20" s="34">
        <v>137</v>
      </c>
      <c r="BO20" s="34">
        <v>0</v>
      </c>
      <c r="BP20" s="34">
        <v>100</v>
      </c>
      <c r="BQ20" s="34">
        <v>0</v>
      </c>
      <c r="BR20" s="34">
        <v>0</v>
      </c>
      <c r="BS20" s="34">
        <v>0</v>
      </c>
      <c r="BT20" s="34">
        <v>0</v>
      </c>
      <c r="BU20" s="33">
        <f t="shared" si="18"/>
        <v>0</v>
      </c>
      <c r="BV20" s="34">
        <v>0</v>
      </c>
      <c r="BW20" s="34">
        <v>0</v>
      </c>
      <c r="BX20" s="33">
        <f t="shared" si="19"/>
        <v>0</v>
      </c>
      <c r="BY20" s="34">
        <v>0</v>
      </c>
      <c r="BZ20" s="34">
        <v>0</v>
      </c>
      <c r="CA20" s="33">
        <f t="shared" si="20"/>
        <v>0</v>
      </c>
      <c r="CB20" s="34">
        <v>0</v>
      </c>
      <c r="CC20" s="34">
        <v>0</v>
      </c>
      <c r="CD20" s="7">
        <f t="shared" si="21"/>
        <v>856</v>
      </c>
      <c r="CE20" s="8">
        <f t="shared" si="22"/>
        <v>590</v>
      </c>
      <c r="CF20" s="9">
        <f t="shared" si="23"/>
        <v>266</v>
      </c>
      <c r="CG20" s="10"/>
      <c r="CI20" s="45"/>
    </row>
    <row r="21" spans="1:87" ht="47.25" x14ac:dyDescent="0.2">
      <c r="A21" s="6" t="s">
        <v>81</v>
      </c>
      <c r="B21" s="33">
        <f t="shared" si="0"/>
        <v>0</v>
      </c>
      <c r="C21" s="34">
        <v>0</v>
      </c>
      <c r="D21" s="34">
        <v>0</v>
      </c>
      <c r="E21" s="34">
        <v>0</v>
      </c>
      <c r="F21" s="34">
        <v>0</v>
      </c>
      <c r="G21" s="33">
        <f t="shared" si="1"/>
        <v>0</v>
      </c>
      <c r="H21" s="34">
        <v>0</v>
      </c>
      <c r="I21" s="34">
        <v>0</v>
      </c>
      <c r="J21" s="34">
        <v>0</v>
      </c>
      <c r="K21" s="34">
        <v>0</v>
      </c>
      <c r="L21" s="33">
        <f t="shared" si="2"/>
        <v>241</v>
      </c>
      <c r="M21" s="34">
        <v>0</v>
      </c>
      <c r="N21" s="34">
        <v>0</v>
      </c>
      <c r="O21" s="34">
        <v>0</v>
      </c>
      <c r="P21" s="34">
        <v>241</v>
      </c>
      <c r="Q21" s="33">
        <f t="shared" si="3"/>
        <v>0</v>
      </c>
      <c r="R21" s="34">
        <v>0</v>
      </c>
      <c r="S21" s="34">
        <v>0</v>
      </c>
      <c r="T21" s="33">
        <f t="shared" si="4"/>
        <v>0</v>
      </c>
      <c r="U21" s="34">
        <v>0</v>
      </c>
      <c r="V21" s="34">
        <v>0</v>
      </c>
      <c r="W21" s="33">
        <f t="shared" si="5"/>
        <v>0</v>
      </c>
      <c r="X21" s="34">
        <v>0</v>
      </c>
      <c r="Y21" s="34">
        <v>0</v>
      </c>
      <c r="Z21" s="33">
        <f t="shared" si="6"/>
        <v>0</v>
      </c>
      <c r="AA21" s="34">
        <v>0</v>
      </c>
      <c r="AB21" s="34">
        <v>0</v>
      </c>
      <c r="AC21" s="33">
        <f t="shared" si="7"/>
        <v>0</v>
      </c>
      <c r="AD21" s="34">
        <v>0</v>
      </c>
      <c r="AE21" s="34"/>
      <c r="AF21" s="34">
        <v>0</v>
      </c>
      <c r="AG21" s="33">
        <f t="shared" si="8"/>
        <v>0</v>
      </c>
      <c r="AH21" s="34">
        <v>0</v>
      </c>
      <c r="AI21" s="34">
        <v>0</v>
      </c>
      <c r="AJ21" s="33">
        <f t="shared" si="9"/>
        <v>0</v>
      </c>
      <c r="AK21" s="34">
        <v>0</v>
      </c>
      <c r="AL21" s="34">
        <v>0</v>
      </c>
      <c r="AM21" s="33">
        <f t="shared" si="10"/>
        <v>0</v>
      </c>
      <c r="AN21" s="34">
        <v>0</v>
      </c>
      <c r="AO21" s="34">
        <v>0</v>
      </c>
      <c r="AP21" s="33">
        <f t="shared" si="11"/>
        <v>34</v>
      </c>
      <c r="AQ21" s="34">
        <v>34</v>
      </c>
      <c r="AR21" s="34">
        <v>0</v>
      </c>
      <c r="AS21" s="33">
        <f t="shared" si="12"/>
        <v>0</v>
      </c>
      <c r="AT21" s="34">
        <v>0</v>
      </c>
      <c r="AU21" s="34">
        <v>0</v>
      </c>
      <c r="AV21" s="33">
        <f t="shared" si="13"/>
        <v>0</v>
      </c>
      <c r="AW21" s="33">
        <f t="shared" si="14"/>
        <v>0</v>
      </c>
      <c r="AX21" s="33">
        <f t="shared" si="14"/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4">
        <v>0</v>
      </c>
      <c r="BF21" s="34">
        <v>0</v>
      </c>
      <c r="BG21" s="33">
        <f t="shared" si="15"/>
        <v>0</v>
      </c>
      <c r="BH21" s="34">
        <v>0</v>
      </c>
      <c r="BI21" s="34">
        <v>0</v>
      </c>
      <c r="BJ21" s="33">
        <f t="shared" si="16"/>
        <v>0</v>
      </c>
      <c r="BK21" s="34">
        <v>0</v>
      </c>
      <c r="BL21" s="34">
        <v>0</v>
      </c>
      <c r="BM21" s="33">
        <f t="shared" si="17"/>
        <v>175</v>
      </c>
      <c r="BN21" s="34">
        <v>145</v>
      </c>
      <c r="BO21" s="34">
        <v>0</v>
      </c>
      <c r="BP21" s="34">
        <v>30</v>
      </c>
      <c r="BQ21" s="34">
        <v>0</v>
      </c>
      <c r="BR21" s="34">
        <v>0</v>
      </c>
      <c r="BS21" s="34">
        <v>0</v>
      </c>
      <c r="BT21" s="34">
        <v>0</v>
      </c>
      <c r="BU21" s="33">
        <f t="shared" si="18"/>
        <v>0</v>
      </c>
      <c r="BV21" s="34">
        <v>0</v>
      </c>
      <c r="BW21" s="34">
        <v>0</v>
      </c>
      <c r="BX21" s="33">
        <f t="shared" si="19"/>
        <v>0</v>
      </c>
      <c r="BY21" s="34">
        <v>0</v>
      </c>
      <c r="BZ21" s="34">
        <v>0</v>
      </c>
      <c r="CA21" s="33">
        <f t="shared" si="20"/>
        <v>0</v>
      </c>
      <c r="CB21" s="34">
        <v>0</v>
      </c>
      <c r="CC21" s="34">
        <v>0</v>
      </c>
      <c r="CD21" s="7">
        <f t="shared" si="21"/>
        <v>450</v>
      </c>
      <c r="CE21" s="8">
        <f t="shared" si="22"/>
        <v>450</v>
      </c>
      <c r="CF21" s="9">
        <f t="shared" si="23"/>
        <v>0</v>
      </c>
      <c r="CG21" s="10"/>
      <c r="CI21" s="45"/>
    </row>
    <row r="22" spans="1:87" ht="47.25" x14ac:dyDescent="0.2">
      <c r="A22" s="6" t="s">
        <v>82</v>
      </c>
      <c r="B22" s="33">
        <f t="shared" si="0"/>
        <v>0</v>
      </c>
      <c r="C22" s="34">
        <v>0</v>
      </c>
      <c r="D22" s="34">
        <v>0</v>
      </c>
      <c r="E22" s="34">
        <v>0</v>
      </c>
      <c r="F22" s="34">
        <v>0</v>
      </c>
      <c r="G22" s="33">
        <f t="shared" si="1"/>
        <v>108</v>
      </c>
      <c r="H22" s="34">
        <v>0</v>
      </c>
      <c r="I22" s="34">
        <v>0</v>
      </c>
      <c r="J22" s="34">
        <v>0</v>
      </c>
      <c r="K22" s="34">
        <v>108</v>
      </c>
      <c r="L22" s="33">
        <f t="shared" si="2"/>
        <v>472</v>
      </c>
      <c r="M22" s="34">
        <v>0</v>
      </c>
      <c r="N22" s="34">
        <v>0</v>
      </c>
      <c r="O22" s="34">
        <v>0</v>
      </c>
      <c r="P22" s="34">
        <v>472</v>
      </c>
      <c r="Q22" s="33">
        <f t="shared" si="3"/>
        <v>0</v>
      </c>
      <c r="R22" s="34">
        <v>0</v>
      </c>
      <c r="S22" s="34">
        <v>0</v>
      </c>
      <c r="T22" s="33">
        <f t="shared" si="4"/>
        <v>0</v>
      </c>
      <c r="U22" s="34">
        <v>0</v>
      </c>
      <c r="V22" s="34">
        <v>0</v>
      </c>
      <c r="W22" s="33">
        <f t="shared" si="5"/>
        <v>0</v>
      </c>
      <c r="X22" s="34">
        <v>0</v>
      </c>
      <c r="Y22" s="34">
        <v>0</v>
      </c>
      <c r="Z22" s="33">
        <f t="shared" si="6"/>
        <v>0</v>
      </c>
      <c r="AA22" s="34">
        <v>0</v>
      </c>
      <c r="AB22" s="34">
        <v>0</v>
      </c>
      <c r="AC22" s="33">
        <f t="shared" si="7"/>
        <v>0</v>
      </c>
      <c r="AD22" s="34">
        <v>0</v>
      </c>
      <c r="AE22" s="34"/>
      <c r="AF22" s="34">
        <v>0</v>
      </c>
      <c r="AG22" s="33">
        <f t="shared" si="8"/>
        <v>0</v>
      </c>
      <c r="AH22" s="34">
        <v>0</v>
      </c>
      <c r="AI22" s="34">
        <v>0</v>
      </c>
      <c r="AJ22" s="33">
        <f t="shared" si="9"/>
        <v>0</v>
      </c>
      <c r="AK22" s="34">
        <v>0</v>
      </c>
      <c r="AL22" s="34">
        <v>0</v>
      </c>
      <c r="AM22" s="33">
        <f t="shared" si="10"/>
        <v>0</v>
      </c>
      <c r="AN22" s="34">
        <v>0</v>
      </c>
      <c r="AO22" s="34">
        <v>0</v>
      </c>
      <c r="AP22" s="33">
        <f t="shared" si="11"/>
        <v>0</v>
      </c>
      <c r="AQ22" s="34">
        <v>0</v>
      </c>
      <c r="AR22" s="34">
        <v>0</v>
      </c>
      <c r="AS22" s="33">
        <f t="shared" si="12"/>
        <v>0</v>
      </c>
      <c r="AT22" s="34">
        <v>0</v>
      </c>
      <c r="AU22" s="34">
        <v>0</v>
      </c>
      <c r="AV22" s="33">
        <f t="shared" si="13"/>
        <v>0</v>
      </c>
      <c r="AW22" s="33">
        <f t="shared" si="14"/>
        <v>0</v>
      </c>
      <c r="AX22" s="33">
        <f t="shared" si="14"/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4">
        <v>0</v>
      </c>
      <c r="BF22" s="34">
        <v>0</v>
      </c>
      <c r="BG22" s="33">
        <f t="shared" si="15"/>
        <v>0</v>
      </c>
      <c r="BH22" s="34">
        <v>0</v>
      </c>
      <c r="BI22" s="34">
        <v>0</v>
      </c>
      <c r="BJ22" s="33">
        <f t="shared" si="16"/>
        <v>0</v>
      </c>
      <c r="BK22" s="34">
        <v>0</v>
      </c>
      <c r="BL22" s="34">
        <v>0</v>
      </c>
      <c r="BM22" s="33">
        <f t="shared" si="17"/>
        <v>148</v>
      </c>
      <c r="BN22" s="34">
        <v>73</v>
      </c>
      <c r="BO22" s="34">
        <v>0</v>
      </c>
      <c r="BP22" s="34">
        <v>0</v>
      </c>
      <c r="BQ22" s="34">
        <v>75</v>
      </c>
      <c r="BR22" s="34">
        <v>0</v>
      </c>
      <c r="BS22" s="34">
        <v>0</v>
      </c>
      <c r="BT22" s="34">
        <v>0</v>
      </c>
      <c r="BU22" s="33">
        <f t="shared" si="18"/>
        <v>0</v>
      </c>
      <c r="BV22" s="34">
        <v>0</v>
      </c>
      <c r="BW22" s="34">
        <v>0</v>
      </c>
      <c r="BX22" s="33">
        <f t="shared" si="19"/>
        <v>0</v>
      </c>
      <c r="BY22" s="34">
        <v>0</v>
      </c>
      <c r="BZ22" s="34">
        <v>0</v>
      </c>
      <c r="CA22" s="33">
        <f t="shared" si="20"/>
        <v>0</v>
      </c>
      <c r="CB22" s="34">
        <v>0</v>
      </c>
      <c r="CC22" s="34">
        <v>0</v>
      </c>
      <c r="CD22" s="7">
        <f t="shared" si="21"/>
        <v>728</v>
      </c>
      <c r="CE22" s="8">
        <f t="shared" si="22"/>
        <v>620</v>
      </c>
      <c r="CF22" s="9">
        <f t="shared" si="23"/>
        <v>108</v>
      </c>
      <c r="CG22" s="10"/>
      <c r="CI22" s="45"/>
    </row>
    <row r="23" spans="1:87" ht="36" customHeight="1" x14ac:dyDescent="0.2">
      <c r="A23" s="6" t="s">
        <v>83</v>
      </c>
      <c r="B23" s="33">
        <f t="shared" si="0"/>
        <v>0</v>
      </c>
      <c r="C23" s="34">
        <v>0</v>
      </c>
      <c r="D23" s="34">
        <v>0</v>
      </c>
      <c r="E23" s="34">
        <v>0</v>
      </c>
      <c r="F23" s="34">
        <v>0</v>
      </c>
      <c r="G23" s="33">
        <f t="shared" si="1"/>
        <v>53</v>
      </c>
      <c r="H23" s="34">
        <v>0</v>
      </c>
      <c r="I23" s="34">
        <v>0</v>
      </c>
      <c r="J23" s="34">
        <v>0</v>
      </c>
      <c r="K23" s="34">
        <v>53</v>
      </c>
      <c r="L23" s="33">
        <f t="shared" si="2"/>
        <v>1224</v>
      </c>
      <c r="M23" s="34">
        <v>0</v>
      </c>
      <c r="N23" s="34">
        <v>0</v>
      </c>
      <c r="O23" s="34">
        <v>0</v>
      </c>
      <c r="P23" s="34">
        <v>1224</v>
      </c>
      <c r="Q23" s="33">
        <f t="shared" si="3"/>
        <v>0</v>
      </c>
      <c r="R23" s="34">
        <v>0</v>
      </c>
      <c r="S23" s="34">
        <v>0</v>
      </c>
      <c r="T23" s="33">
        <f t="shared" si="4"/>
        <v>0</v>
      </c>
      <c r="U23" s="34">
        <v>0</v>
      </c>
      <c r="V23" s="34">
        <v>0</v>
      </c>
      <c r="W23" s="33">
        <f t="shared" si="5"/>
        <v>0</v>
      </c>
      <c r="X23" s="34">
        <v>0</v>
      </c>
      <c r="Y23" s="34">
        <v>0</v>
      </c>
      <c r="Z23" s="33">
        <f t="shared" si="6"/>
        <v>0</v>
      </c>
      <c r="AA23" s="34">
        <v>0</v>
      </c>
      <c r="AB23" s="34">
        <v>0</v>
      </c>
      <c r="AC23" s="33">
        <f t="shared" si="7"/>
        <v>0</v>
      </c>
      <c r="AD23" s="34">
        <v>0</v>
      </c>
      <c r="AE23" s="34"/>
      <c r="AF23" s="34">
        <v>0</v>
      </c>
      <c r="AG23" s="33">
        <f t="shared" si="8"/>
        <v>0</v>
      </c>
      <c r="AH23" s="34">
        <v>0</v>
      </c>
      <c r="AI23" s="34">
        <v>0</v>
      </c>
      <c r="AJ23" s="33">
        <f t="shared" si="9"/>
        <v>0</v>
      </c>
      <c r="AK23" s="34">
        <v>0</v>
      </c>
      <c r="AL23" s="34">
        <v>0</v>
      </c>
      <c r="AM23" s="33">
        <f t="shared" si="10"/>
        <v>0</v>
      </c>
      <c r="AN23" s="34">
        <v>0</v>
      </c>
      <c r="AO23" s="34">
        <v>0</v>
      </c>
      <c r="AP23" s="33">
        <f t="shared" si="11"/>
        <v>0</v>
      </c>
      <c r="AQ23" s="34">
        <v>0</v>
      </c>
      <c r="AR23" s="34">
        <v>0</v>
      </c>
      <c r="AS23" s="33">
        <f t="shared" si="12"/>
        <v>0</v>
      </c>
      <c r="AT23" s="34">
        <v>0</v>
      </c>
      <c r="AU23" s="34">
        <v>0</v>
      </c>
      <c r="AV23" s="33">
        <f t="shared" si="13"/>
        <v>0</v>
      </c>
      <c r="AW23" s="33">
        <f t="shared" si="14"/>
        <v>0</v>
      </c>
      <c r="AX23" s="33">
        <f t="shared" si="14"/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4">
        <v>0</v>
      </c>
      <c r="BF23" s="34">
        <v>0</v>
      </c>
      <c r="BG23" s="33">
        <f t="shared" si="15"/>
        <v>0</v>
      </c>
      <c r="BH23" s="34">
        <v>0</v>
      </c>
      <c r="BI23" s="34">
        <v>0</v>
      </c>
      <c r="BJ23" s="33">
        <f t="shared" si="16"/>
        <v>0</v>
      </c>
      <c r="BK23" s="34">
        <v>0</v>
      </c>
      <c r="BL23" s="34">
        <v>0</v>
      </c>
      <c r="BM23" s="33">
        <f t="shared" si="17"/>
        <v>60</v>
      </c>
      <c r="BN23" s="34">
        <v>0</v>
      </c>
      <c r="BO23" s="34">
        <v>0</v>
      </c>
      <c r="BP23" s="34">
        <v>60</v>
      </c>
      <c r="BQ23" s="34">
        <v>0</v>
      </c>
      <c r="BR23" s="34">
        <v>0</v>
      </c>
      <c r="BS23" s="34">
        <v>0</v>
      </c>
      <c r="BT23" s="34">
        <v>0</v>
      </c>
      <c r="BU23" s="33">
        <f t="shared" si="18"/>
        <v>0</v>
      </c>
      <c r="BV23" s="34">
        <v>0</v>
      </c>
      <c r="BW23" s="34">
        <v>0</v>
      </c>
      <c r="BX23" s="33">
        <f t="shared" si="19"/>
        <v>0</v>
      </c>
      <c r="BY23" s="34">
        <v>0</v>
      </c>
      <c r="BZ23" s="34">
        <v>0</v>
      </c>
      <c r="CA23" s="33">
        <f t="shared" si="20"/>
        <v>0</v>
      </c>
      <c r="CB23" s="34">
        <v>0</v>
      </c>
      <c r="CC23" s="34">
        <v>0</v>
      </c>
      <c r="CD23" s="7">
        <f t="shared" si="21"/>
        <v>1337</v>
      </c>
      <c r="CE23" s="8">
        <f t="shared" si="22"/>
        <v>1284</v>
      </c>
      <c r="CF23" s="9">
        <f t="shared" si="23"/>
        <v>53</v>
      </c>
      <c r="CG23" s="10"/>
      <c r="CI23" s="45"/>
    </row>
    <row r="24" spans="1:87" ht="47.25" x14ac:dyDescent="0.2">
      <c r="A24" s="6" t="s">
        <v>84</v>
      </c>
      <c r="B24" s="33">
        <f t="shared" si="0"/>
        <v>0</v>
      </c>
      <c r="C24" s="34"/>
      <c r="D24" s="34"/>
      <c r="E24" s="34"/>
      <c r="F24" s="34"/>
      <c r="G24" s="33">
        <f t="shared" si="1"/>
        <v>27</v>
      </c>
      <c r="H24" s="34">
        <v>0</v>
      </c>
      <c r="I24" s="34">
        <v>0</v>
      </c>
      <c r="J24" s="34">
        <v>0</v>
      </c>
      <c r="K24" s="34">
        <v>27</v>
      </c>
      <c r="L24" s="33">
        <f t="shared" si="2"/>
        <v>456</v>
      </c>
      <c r="M24" s="34">
        <v>0</v>
      </c>
      <c r="N24" s="34">
        <v>0</v>
      </c>
      <c r="O24" s="34">
        <v>0</v>
      </c>
      <c r="P24" s="34">
        <v>456</v>
      </c>
      <c r="Q24" s="33">
        <f t="shared" si="3"/>
        <v>0</v>
      </c>
      <c r="R24" s="34"/>
      <c r="S24" s="34"/>
      <c r="T24" s="33">
        <f t="shared" si="4"/>
        <v>0</v>
      </c>
      <c r="U24" s="34"/>
      <c r="V24" s="34"/>
      <c r="W24" s="33">
        <f t="shared" si="5"/>
        <v>0</v>
      </c>
      <c r="X24" s="34"/>
      <c r="Y24" s="34"/>
      <c r="Z24" s="33">
        <f t="shared" si="6"/>
        <v>0</v>
      </c>
      <c r="AA24" s="34"/>
      <c r="AB24" s="34"/>
      <c r="AC24" s="33">
        <f t="shared" si="7"/>
        <v>0</v>
      </c>
      <c r="AD24" s="34"/>
      <c r="AE24" s="34"/>
      <c r="AF24" s="34"/>
      <c r="AG24" s="33">
        <f t="shared" si="8"/>
        <v>0</v>
      </c>
      <c r="AH24" s="34"/>
      <c r="AI24" s="34"/>
      <c r="AJ24" s="33">
        <f t="shared" si="9"/>
        <v>0</v>
      </c>
      <c r="AK24" s="34"/>
      <c r="AL24" s="34"/>
      <c r="AM24" s="33">
        <f t="shared" si="10"/>
        <v>0</v>
      </c>
      <c r="AN24" s="34"/>
      <c r="AO24" s="34"/>
      <c r="AP24" s="33">
        <f t="shared" si="11"/>
        <v>0</v>
      </c>
      <c r="AQ24" s="34"/>
      <c r="AR24" s="34"/>
      <c r="AS24" s="33">
        <f t="shared" si="12"/>
        <v>0</v>
      </c>
      <c r="AT24" s="34"/>
      <c r="AU24" s="34"/>
      <c r="AV24" s="33">
        <f t="shared" si="13"/>
        <v>0</v>
      </c>
      <c r="AW24" s="33">
        <f t="shared" si="14"/>
        <v>0</v>
      </c>
      <c r="AX24" s="33">
        <f t="shared" si="14"/>
        <v>0</v>
      </c>
      <c r="AY24" s="35"/>
      <c r="AZ24" s="35"/>
      <c r="BA24" s="35"/>
      <c r="BB24" s="35"/>
      <c r="BC24" s="35"/>
      <c r="BD24" s="35"/>
      <c r="BE24" s="34"/>
      <c r="BF24" s="34"/>
      <c r="BG24" s="33">
        <f t="shared" si="15"/>
        <v>0</v>
      </c>
      <c r="BH24" s="34"/>
      <c r="BI24" s="34"/>
      <c r="BJ24" s="33">
        <f t="shared" si="16"/>
        <v>0</v>
      </c>
      <c r="BK24" s="34"/>
      <c r="BL24" s="34"/>
      <c r="BM24" s="33">
        <f t="shared" si="17"/>
        <v>0</v>
      </c>
      <c r="BN24" s="34"/>
      <c r="BO24" s="34"/>
      <c r="BP24" s="34"/>
      <c r="BQ24" s="34"/>
      <c r="BR24" s="34"/>
      <c r="BS24" s="34"/>
      <c r="BT24" s="34"/>
      <c r="BU24" s="33">
        <f t="shared" si="18"/>
        <v>0</v>
      </c>
      <c r="BV24" s="34"/>
      <c r="BW24" s="34"/>
      <c r="BX24" s="33">
        <f t="shared" si="19"/>
        <v>0</v>
      </c>
      <c r="BY24" s="34"/>
      <c r="BZ24" s="34"/>
      <c r="CA24" s="33">
        <f t="shared" si="20"/>
        <v>0</v>
      </c>
      <c r="CB24" s="34"/>
      <c r="CC24" s="34"/>
      <c r="CD24" s="7">
        <f t="shared" si="21"/>
        <v>483</v>
      </c>
      <c r="CE24" s="8">
        <f t="shared" si="22"/>
        <v>456</v>
      </c>
      <c r="CF24" s="9">
        <f t="shared" si="23"/>
        <v>27</v>
      </c>
      <c r="CG24" s="10"/>
      <c r="CI24" s="45"/>
    </row>
    <row r="25" spans="1:87" ht="47.25" x14ac:dyDescent="0.2">
      <c r="A25" s="6" t="s">
        <v>85</v>
      </c>
      <c r="B25" s="33">
        <f t="shared" si="0"/>
        <v>0</v>
      </c>
      <c r="C25" s="34"/>
      <c r="D25" s="34"/>
      <c r="E25" s="34"/>
      <c r="F25" s="34"/>
      <c r="G25" s="33">
        <f t="shared" si="1"/>
        <v>216</v>
      </c>
      <c r="H25" s="34">
        <v>0</v>
      </c>
      <c r="I25" s="34">
        <v>0</v>
      </c>
      <c r="J25" s="34">
        <v>0</v>
      </c>
      <c r="K25" s="34">
        <v>216</v>
      </c>
      <c r="L25" s="33">
        <f t="shared" si="2"/>
        <v>985</v>
      </c>
      <c r="M25" s="34">
        <v>0</v>
      </c>
      <c r="N25" s="34">
        <v>0</v>
      </c>
      <c r="O25" s="34">
        <v>0</v>
      </c>
      <c r="P25" s="34">
        <v>985</v>
      </c>
      <c r="Q25" s="33">
        <f t="shared" si="3"/>
        <v>0</v>
      </c>
      <c r="R25" s="34"/>
      <c r="S25" s="34"/>
      <c r="T25" s="33">
        <f t="shared" si="4"/>
        <v>0</v>
      </c>
      <c r="U25" s="34"/>
      <c r="V25" s="34"/>
      <c r="W25" s="33">
        <f t="shared" si="5"/>
        <v>0</v>
      </c>
      <c r="X25" s="34"/>
      <c r="Y25" s="34"/>
      <c r="Z25" s="33">
        <f t="shared" si="6"/>
        <v>0</v>
      </c>
      <c r="AA25" s="34"/>
      <c r="AB25" s="34"/>
      <c r="AC25" s="33">
        <f t="shared" si="7"/>
        <v>0</v>
      </c>
      <c r="AD25" s="34"/>
      <c r="AE25" s="34"/>
      <c r="AF25" s="34"/>
      <c r="AG25" s="33">
        <f t="shared" si="8"/>
        <v>0</v>
      </c>
      <c r="AH25" s="34"/>
      <c r="AI25" s="34"/>
      <c r="AJ25" s="33">
        <f t="shared" si="9"/>
        <v>0</v>
      </c>
      <c r="AK25" s="34"/>
      <c r="AL25" s="34"/>
      <c r="AM25" s="33">
        <f t="shared" si="10"/>
        <v>0</v>
      </c>
      <c r="AN25" s="34"/>
      <c r="AO25" s="34"/>
      <c r="AP25" s="33">
        <f t="shared" si="11"/>
        <v>0</v>
      </c>
      <c r="AQ25" s="34"/>
      <c r="AR25" s="34"/>
      <c r="AS25" s="33">
        <f t="shared" si="12"/>
        <v>0</v>
      </c>
      <c r="AT25" s="34"/>
      <c r="AU25" s="34"/>
      <c r="AV25" s="33">
        <f t="shared" si="13"/>
        <v>0</v>
      </c>
      <c r="AW25" s="33">
        <f t="shared" si="14"/>
        <v>0</v>
      </c>
      <c r="AX25" s="33">
        <f t="shared" si="14"/>
        <v>0</v>
      </c>
      <c r="AY25" s="35"/>
      <c r="AZ25" s="35"/>
      <c r="BA25" s="35"/>
      <c r="BB25" s="35"/>
      <c r="BC25" s="35"/>
      <c r="BD25" s="35"/>
      <c r="BE25" s="34"/>
      <c r="BF25" s="34"/>
      <c r="BG25" s="33">
        <f t="shared" si="15"/>
        <v>0</v>
      </c>
      <c r="BH25" s="34"/>
      <c r="BI25" s="34"/>
      <c r="BJ25" s="33">
        <f t="shared" si="16"/>
        <v>0</v>
      </c>
      <c r="BK25" s="34"/>
      <c r="BL25" s="34"/>
      <c r="BM25" s="33">
        <f t="shared" si="17"/>
        <v>114</v>
      </c>
      <c r="BN25" s="34">
        <v>64</v>
      </c>
      <c r="BO25" s="34"/>
      <c r="BP25" s="34"/>
      <c r="BQ25" s="34">
        <v>50</v>
      </c>
      <c r="BR25" s="34"/>
      <c r="BS25" s="34"/>
      <c r="BT25" s="34"/>
      <c r="BU25" s="33">
        <f t="shared" si="18"/>
        <v>0</v>
      </c>
      <c r="BV25" s="34"/>
      <c r="BW25" s="34"/>
      <c r="BX25" s="33">
        <f t="shared" si="19"/>
        <v>0</v>
      </c>
      <c r="BY25" s="34"/>
      <c r="BZ25" s="34"/>
      <c r="CA25" s="33">
        <f t="shared" si="20"/>
        <v>0</v>
      </c>
      <c r="CB25" s="34"/>
      <c r="CC25" s="34"/>
      <c r="CD25" s="7">
        <f t="shared" si="21"/>
        <v>1315</v>
      </c>
      <c r="CE25" s="8">
        <f t="shared" si="22"/>
        <v>1099</v>
      </c>
      <c r="CF25" s="9">
        <f t="shared" si="23"/>
        <v>216</v>
      </c>
      <c r="CG25" s="10"/>
      <c r="CI25" s="45"/>
    </row>
    <row r="26" spans="1:87" ht="47.25" x14ac:dyDescent="0.2">
      <c r="A26" s="6" t="s">
        <v>86</v>
      </c>
      <c r="B26" s="33">
        <f t="shared" si="0"/>
        <v>0</v>
      </c>
      <c r="C26" s="34"/>
      <c r="D26" s="34"/>
      <c r="E26" s="34"/>
      <c r="F26" s="34"/>
      <c r="G26" s="33">
        <f t="shared" si="1"/>
        <v>58</v>
      </c>
      <c r="H26" s="34">
        <v>0</v>
      </c>
      <c r="I26" s="34">
        <v>0</v>
      </c>
      <c r="J26" s="34">
        <v>0</v>
      </c>
      <c r="K26" s="34">
        <v>58</v>
      </c>
      <c r="L26" s="33">
        <f t="shared" si="2"/>
        <v>666</v>
      </c>
      <c r="M26" s="34">
        <v>0</v>
      </c>
      <c r="N26" s="34">
        <v>0</v>
      </c>
      <c r="O26" s="34">
        <v>0</v>
      </c>
      <c r="P26" s="34">
        <v>666</v>
      </c>
      <c r="Q26" s="33">
        <f t="shared" si="3"/>
        <v>0</v>
      </c>
      <c r="R26" s="34"/>
      <c r="S26" s="34"/>
      <c r="T26" s="33">
        <f t="shared" si="4"/>
        <v>0</v>
      </c>
      <c r="U26" s="34"/>
      <c r="V26" s="34"/>
      <c r="W26" s="33">
        <f t="shared" si="5"/>
        <v>0</v>
      </c>
      <c r="X26" s="34"/>
      <c r="Y26" s="34"/>
      <c r="Z26" s="33">
        <f t="shared" si="6"/>
        <v>0</v>
      </c>
      <c r="AA26" s="34"/>
      <c r="AB26" s="34"/>
      <c r="AC26" s="33">
        <f t="shared" si="7"/>
        <v>0</v>
      </c>
      <c r="AD26" s="34"/>
      <c r="AE26" s="34"/>
      <c r="AF26" s="34"/>
      <c r="AG26" s="33">
        <f t="shared" si="8"/>
        <v>0</v>
      </c>
      <c r="AH26" s="34"/>
      <c r="AI26" s="34"/>
      <c r="AJ26" s="33">
        <f t="shared" si="9"/>
        <v>0</v>
      </c>
      <c r="AK26" s="34"/>
      <c r="AL26" s="34"/>
      <c r="AM26" s="33">
        <f t="shared" si="10"/>
        <v>0</v>
      </c>
      <c r="AN26" s="34"/>
      <c r="AO26" s="34"/>
      <c r="AP26" s="33">
        <f t="shared" si="11"/>
        <v>0</v>
      </c>
      <c r="AQ26" s="34"/>
      <c r="AR26" s="34"/>
      <c r="AS26" s="33">
        <f t="shared" si="12"/>
        <v>0</v>
      </c>
      <c r="AT26" s="34"/>
      <c r="AU26" s="34"/>
      <c r="AV26" s="33">
        <f t="shared" si="13"/>
        <v>0</v>
      </c>
      <c r="AW26" s="33">
        <f t="shared" si="14"/>
        <v>0</v>
      </c>
      <c r="AX26" s="33">
        <f t="shared" si="14"/>
        <v>0</v>
      </c>
      <c r="AY26" s="35"/>
      <c r="AZ26" s="35"/>
      <c r="BA26" s="35"/>
      <c r="BB26" s="35"/>
      <c r="BC26" s="35"/>
      <c r="BD26" s="35"/>
      <c r="BE26" s="34"/>
      <c r="BF26" s="34"/>
      <c r="BG26" s="33">
        <f t="shared" si="15"/>
        <v>0</v>
      </c>
      <c r="BH26" s="34"/>
      <c r="BI26" s="34"/>
      <c r="BJ26" s="33">
        <f t="shared" si="16"/>
        <v>0</v>
      </c>
      <c r="BK26" s="34"/>
      <c r="BL26" s="34"/>
      <c r="BM26" s="33">
        <f t="shared" si="17"/>
        <v>113</v>
      </c>
      <c r="BN26" s="34">
        <v>82</v>
      </c>
      <c r="BO26" s="34">
        <v>0</v>
      </c>
      <c r="BP26" s="34">
        <v>31</v>
      </c>
      <c r="BQ26" s="34">
        <v>0</v>
      </c>
      <c r="BR26" s="34">
        <v>0</v>
      </c>
      <c r="BS26" s="34"/>
      <c r="BT26" s="34"/>
      <c r="BU26" s="33">
        <f t="shared" si="18"/>
        <v>0</v>
      </c>
      <c r="BV26" s="34"/>
      <c r="BW26" s="34"/>
      <c r="BX26" s="33">
        <f t="shared" si="19"/>
        <v>0</v>
      </c>
      <c r="BY26" s="34"/>
      <c r="BZ26" s="34"/>
      <c r="CA26" s="33">
        <f t="shared" si="20"/>
        <v>0</v>
      </c>
      <c r="CB26" s="34"/>
      <c r="CC26" s="34"/>
      <c r="CD26" s="7">
        <f t="shared" si="21"/>
        <v>837</v>
      </c>
      <c r="CE26" s="8">
        <f t="shared" si="22"/>
        <v>779</v>
      </c>
      <c r="CF26" s="9">
        <f t="shared" si="23"/>
        <v>58</v>
      </c>
      <c r="CG26" s="10"/>
      <c r="CI26" s="45"/>
    </row>
    <row r="27" spans="1:87" ht="47.25" x14ac:dyDescent="0.2">
      <c r="A27" s="6" t="s">
        <v>87</v>
      </c>
      <c r="B27" s="33">
        <f t="shared" si="0"/>
        <v>0</v>
      </c>
      <c r="C27" s="34"/>
      <c r="D27" s="34"/>
      <c r="E27" s="34"/>
      <c r="F27" s="34"/>
      <c r="G27" s="33">
        <f t="shared" si="1"/>
        <v>118</v>
      </c>
      <c r="H27" s="34">
        <v>0</v>
      </c>
      <c r="I27" s="34">
        <v>0</v>
      </c>
      <c r="J27" s="34">
        <v>0</v>
      </c>
      <c r="K27" s="34">
        <v>118</v>
      </c>
      <c r="L27" s="33">
        <f t="shared" si="2"/>
        <v>576</v>
      </c>
      <c r="M27" s="34">
        <v>0</v>
      </c>
      <c r="N27" s="34">
        <v>0</v>
      </c>
      <c r="O27" s="34">
        <v>0</v>
      </c>
      <c r="P27" s="34">
        <v>576</v>
      </c>
      <c r="Q27" s="33">
        <f t="shared" si="3"/>
        <v>0</v>
      </c>
      <c r="R27" s="34"/>
      <c r="S27" s="34"/>
      <c r="T27" s="33">
        <f t="shared" si="4"/>
        <v>0</v>
      </c>
      <c r="U27" s="34"/>
      <c r="V27" s="34"/>
      <c r="W27" s="33">
        <f t="shared" si="5"/>
        <v>0</v>
      </c>
      <c r="X27" s="34"/>
      <c r="Y27" s="34"/>
      <c r="Z27" s="33">
        <f t="shared" si="6"/>
        <v>0</v>
      </c>
      <c r="AA27" s="34"/>
      <c r="AB27" s="34"/>
      <c r="AC27" s="33">
        <f t="shared" si="7"/>
        <v>0</v>
      </c>
      <c r="AD27" s="34"/>
      <c r="AE27" s="34"/>
      <c r="AF27" s="34"/>
      <c r="AG27" s="33">
        <f t="shared" si="8"/>
        <v>0</v>
      </c>
      <c r="AH27" s="34"/>
      <c r="AI27" s="34"/>
      <c r="AJ27" s="33">
        <f t="shared" si="9"/>
        <v>0</v>
      </c>
      <c r="AK27" s="34"/>
      <c r="AL27" s="34"/>
      <c r="AM27" s="33">
        <f t="shared" si="10"/>
        <v>0</v>
      </c>
      <c r="AN27" s="34"/>
      <c r="AO27" s="34"/>
      <c r="AP27" s="33">
        <f t="shared" si="11"/>
        <v>0</v>
      </c>
      <c r="AQ27" s="34"/>
      <c r="AR27" s="34"/>
      <c r="AS27" s="33">
        <f t="shared" si="12"/>
        <v>0</v>
      </c>
      <c r="AT27" s="34"/>
      <c r="AU27" s="34"/>
      <c r="AV27" s="33">
        <f t="shared" si="13"/>
        <v>0</v>
      </c>
      <c r="AW27" s="33">
        <f t="shared" si="14"/>
        <v>0</v>
      </c>
      <c r="AX27" s="33">
        <f t="shared" si="14"/>
        <v>0</v>
      </c>
      <c r="AY27" s="35"/>
      <c r="AZ27" s="35"/>
      <c r="BA27" s="35"/>
      <c r="BB27" s="35"/>
      <c r="BC27" s="35"/>
      <c r="BD27" s="35"/>
      <c r="BE27" s="34"/>
      <c r="BF27" s="34"/>
      <c r="BG27" s="33">
        <f t="shared" si="15"/>
        <v>0</v>
      </c>
      <c r="BH27" s="34"/>
      <c r="BI27" s="34"/>
      <c r="BJ27" s="33">
        <f t="shared" si="16"/>
        <v>0</v>
      </c>
      <c r="BK27" s="34"/>
      <c r="BL27" s="34"/>
      <c r="BM27" s="33">
        <f t="shared" si="17"/>
        <v>184</v>
      </c>
      <c r="BN27" s="34">
        <v>90</v>
      </c>
      <c r="BO27" s="34">
        <v>0</v>
      </c>
      <c r="BP27" s="34">
        <v>60</v>
      </c>
      <c r="BQ27" s="34">
        <v>34</v>
      </c>
      <c r="BR27" s="34"/>
      <c r="BS27" s="34"/>
      <c r="BT27" s="34"/>
      <c r="BU27" s="33">
        <f t="shared" si="18"/>
        <v>0</v>
      </c>
      <c r="BV27" s="34"/>
      <c r="BW27" s="34"/>
      <c r="BX27" s="33">
        <f t="shared" si="19"/>
        <v>0</v>
      </c>
      <c r="BY27" s="34"/>
      <c r="BZ27" s="34"/>
      <c r="CA27" s="33">
        <f t="shared" si="20"/>
        <v>0</v>
      </c>
      <c r="CB27" s="34"/>
      <c r="CC27" s="34"/>
      <c r="CD27" s="7">
        <f t="shared" si="21"/>
        <v>878</v>
      </c>
      <c r="CE27" s="8">
        <f t="shared" si="22"/>
        <v>760</v>
      </c>
      <c r="CF27" s="9">
        <f t="shared" si="23"/>
        <v>118</v>
      </c>
      <c r="CG27" s="10"/>
      <c r="CI27" s="45"/>
    </row>
    <row r="28" spans="1:87" ht="47.25" x14ac:dyDescent="0.2">
      <c r="A28" s="6" t="s">
        <v>88</v>
      </c>
      <c r="B28" s="33">
        <f t="shared" si="0"/>
        <v>0</v>
      </c>
      <c r="C28" s="34"/>
      <c r="D28" s="34"/>
      <c r="E28" s="34"/>
      <c r="F28" s="34"/>
      <c r="G28" s="33">
        <f t="shared" si="1"/>
        <v>0</v>
      </c>
      <c r="H28" s="34"/>
      <c r="I28" s="34"/>
      <c r="J28" s="34"/>
      <c r="K28" s="34"/>
      <c r="L28" s="33">
        <f t="shared" si="2"/>
        <v>354</v>
      </c>
      <c r="M28" s="34">
        <v>0</v>
      </c>
      <c r="N28" s="34">
        <v>0</v>
      </c>
      <c r="O28" s="34">
        <v>0</v>
      </c>
      <c r="P28" s="34">
        <v>354</v>
      </c>
      <c r="Q28" s="33">
        <f t="shared" si="3"/>
        <v>0</v>
      </c>
      <c r="R28" s="34"/>
      <c r="S28" s="34"/>
      <c r="T28" s="33">
        <f t="shared" si="4"/>
        <v>0</v>
      </c>
      <c r="U28" s="34"/>
      <c r="V28" s="34"/>
      <c r="W28" s="33">
        <f t="shared" si="5"/>
        <v>0</v>
      </c>
      <c r="X28" s="34"/>
      <c r="Y28" s="34"/>
      <c r="Z28" s="33">
        <f t="shared" si="6"/>
        <v>0</v>
      </c>
      <c r="AA28" s="34"/>
      <c r="AB28" s="34"/>
      <c r="AC28" s="33">
        <f t="shared" si="7"/>
        <v>0</v>
      </c>
      <c r="AD28" s="34"/>
      <c r="AE28" s="34"/>
      <c r="AF28" s="34"/>
      <c r="AG28" s="33">
        <f t="shared" si="8"/>
        <v>0</v>
      </c>
      <c r="AH28" s="34"/>
      <c r="AI28" s="34"/>
      <c r="AJ28" s="33">
        <f t="shared" si="9"/>
        <v>0</v>
      </c>
      <c r="AK28" s="34"/>
      <c r="AL28" s="34"/>
      <c r="AM28" s="33">
        <f t="shared" si="10"/>
        <v>0</v>
      </c>
      <c r="AN28" s="34"/>
      <c r="AO28" s="34"/>
      <c r="AP28" s="33">
        <f t="shared" si="11"/>
        <v>0</v>
      </c>
      <c r="AQ28" s="34"/>
      <c r="AR28" s="34"/>
      <c r="AS28" s="33">
        <f t="shared" si="12"/>
        <v>0</v>
      </c>
      <c r="AT28" s="34"/>
      <c r="AU28" s="34"/>
      <c r="AV28" s="33">
        <f t="shared" si="13"/>
        <v>0</v>
      </c>
      <c r="AW28" s="33">
        <f t="shared" si="14"/>
        <v>0</v>
      </c>
      <c r="AX28" s="33">
        <f t="shared" si="14"/>
        <v>0</v>
      </c>
      <c r="AY28" s="35"/>
      <c r="AZ28" s="35"/>
      <c r="BA28" s="35"/>
      <c r="BB28" s="35"/>
      <c r="BC28" s="35"/>
      <c r="BD28" s="35"/>
      <c r="BE28" s="34"/>
      <c r="BF28" s="34"/>
      <c r="BG28" s="33">
        <f t="shared" si="15"/>
        <v>0</v>
      </c>
      <c r="BH28" s="34"/>
      <c r="BI28" s="34"/>
      <c r="BJ28" s="33">
        <f t="shared" si="16"/>
        <v>0</v>
      </c>
      <c r="BK28" s="34"/>
      <c r="BL28" s="34"/>
      <c r="BM28" s="33">
        <f t="shared" si="17"/>
        <v>0</v>
      </c>
      <c r="BN28" s="34"/>
      <c r="BO28" s="34"/>
      <c r="BP28" s="34"/>
      <c r="BQ28" s="34"/>
      <c r="BR28" s="34"/>
      <c r="BS28" s="34"/>
      <c r="BT28" s="34"/>
      <c r="BU28" s="33">
        <f t="shared" si="18"/>
        <v>0</v>
      </c>
      <c r="BV28" s="34"/>
      <c r="BW28" s="34"/>
      <c r="BX28" s="33">
        <f t="shared" si="19"/>
        <v>0</v>
      </c>
      <c r="BY28" s="34"/>
      <c r="BZ28" s="34"/>
      <c r="CA28" s="33">
        <f t="shared" si="20"/>
        <v>0</v>
      </c>
      <c r="CB28" s="34"/>
      <c r="CC28" s="34"/>
      <c r="CD28" s="7">
        <f t="shared" si="21"/>
        <v>354</v>
      </c>
      <c r="CE28" s="8">
        <f t="shared" si="22"/>
        <v>354</v>
      </c>
      <c r="CF28" s="9">
        <f t="shared" si="23"/>
        <v>0</v>
      </c>
      <c r="CG28" s="10"/>
      <c r="CI28" s="45"/>
    </row>
    <row r="29" spans="1:87" ht="47.25" x14ac:dyDescent="0.2">
      <c r="A29" s="6" t="s">
        <v>89</v>
      </c>
      <c r="B29" s="33">
        <f t="shared" si="0"/>
        <v>0</v>
      </c>
      <c r="C29" s="34"/>
      <c r="D29" s="34"/>
      <c r="E29" s="34"/>
      <c r="F29" s="34"/>
      <c r="G29" s="33">
        <f t="shared" si="1"/>
        <v>126</v>
      </c>
      <c r="H29" s="34">
        <v>0</v>
      </c>
      <c r="I29" s="34">
        <v>0</v>
      </c>
      <c r="J29" s="34">
        <v>0</v>
      </c>
      <c r="K29" s="34">
        <v>126</v>
      </c>
      <c r="L29" s="33">
        <f t="shared" si="2"/>
        <v>806</v>
      </c>
      <c r="M29" s="34">
        <v>0</v>
      </c>
      <c r="N29" s="34">
        <v>0</v>
      </c>
      <c r="O29" s="34">
        <v>0</v>
      </c>
      <c r="P29" s="34">
        <v>806</v>
      </c>
      <c r="Q29" s="33">
        <f t="shared" si="3"/>
        <v>0</v>
      </c>
      <c r="R29" s="34"/>
      <c r="S29" s="34"/>
      <c r="T29" s="33">
        <f t="shared" si="4"/>
        <v>0</v>
      </c>
      <c r="U29" s="34"/>
      <c r="V29" s="34"/>
      <c r="W29" s="33">
        <f t="shared" si="5"/>
        <v>0</v>
      </c>
      <c r="X29" s="34"/>
      <c r="Y29" s="34"/>
      <c r="Z29" s="33">
        <f t="shared" si="6"/>
        <v>0</v>
      </c>
      <c r="AA29" s="34"/>
      <c r="AB29" s="34"/>
      <c r="AC29" s="33">
        <f t="shared" si="7"/>
        <v>0</v>
      </c>
      <c r="AD29" s="34"/>
      <c r="AE29" s="34"/>
      <c r="AF29" s="34"/>
      <c r="AG29" s="33">
        <f t="shared" si="8"/>
        <v>0</v>
      </c>
      <c r="AH29" s="34"/>
      <c r="AI29" s="34"/>
      <c r="AJ29" s="33">
        <f t="shared" si="9"/>
        <v>0</v>
      </c>
      <c r="AK29" s="34"/>
      <c r="AL29" s="34"/>
      <c r="AM29" s="33">
        <f t="shared" si="10"/>
        <v>0</v>
      </c>
      <c r="AN29" s="34"/>
      <c r="AO29" s="34"/>
      <c r="AP29" s="33">
        <f t="shared" si="11"/>
        <v>0</v>
      </c>
      <c r="AQ29" s="34"/>
      <c r="AR29" s="34"/>
      <c r="AS29" s="33">
        <f t="shared" si="12"/>
        <v>0</v>
      </c>
      <c r="AT29" s="34"/>
      <c r="AU29" s="34"/>
      <c r="AV29" s="33">
        <f t="shared" si="13"/>
        <v>0</v>
      </c>
      <c r="AW29" s="33">
        <f t="shared" si="14"/>
        <v>0</v>
      </c>
      <c r="AX29" s="33">
        <f t="shared" si="14"/>
        <v>0</v>
      </c>
      <c r="AY29" s="35"/>
      <c r="AZ29" s="35"/>
      <c r="BA29" s="35"/>
      <c r="BB29" s="35"/>
      <c r="BC29" s="35"/>
      <c r="BD29" s="35"/>
      <c r="BE29" s="34"/>
      <c r="BF29" s="34"/>
      <c r="BG29" s="33">
        <f t="shared" si="15"/>
        <v>0</v>
      </c>
      <c r="BH29" s="34"/>
      <c r="BI29" s="34"/>
      <c r="BJ29" s="33">
        <f t="shared" si="16"/>
        <v>0</v>
      </c>
      <c r="BK29" s="34"/>
      <c r="BL29" s="34"/>
      <c r="BM29" s="33">
        <f t="shared" si="17"/>
        <v>100</v>
      </c>
      <c r="BN29" s="34">
        <v>64</v>
      </c>
      <c r="BO29" s="34">
        <v>0</v>
      </c>
      <c r="BP29" s="34">
        <v>18</v>
      </c>
      <c r="BQ29" s="34">
        <v>18</v>
      </c>
      <c r="BR29" s="34"/>
      <c r="BS29" s="34"/>
      <c r="BT29" s="34"/>
      <c r="BU29" s="33">
        <f t="shared" si="18"/>
        <v>0</v>
      </c>
      <c r="BV29" s="34"/>
      <c r="BW29" s="34"/>
      <c r="BX29" s="33">
        <f t="shared" si="19"/>
        <v>0</v>
      </c>
      <c r="BY29" s="34"/>
      <c r="BZ29" s="34"/>
      <c r="CA29" s="33">
        <f t="shared" si="20"/>
        <v>0</v>
      </c>
      <c r="CB29" s="34"/>
      <c r="CC29" s="34"/>
      <c r="CD29" s="7">
        <f t="shared" si="21"/>
        <v>1032</v>
      </c>
      <c r="CE29" s="8">
        <f t="shared" si="22"/>
        <v>906</v>
      </c>
      <c r="CF29" s="9">
        <f t="shared" si="23"/>
        <v>126</v>
      </c>
      <c r="CG29" s="10"/>
      <c r="CI29" s="45"/>
    </row>
    <row r="30" spans="1:87" ht="47.25" x14ac:dyDescent="0.2">
      <c r="A30" s="6" t="s">
        <v>90</v>
      </c>
      <c r="B30" s="33">
        <f t="shared" si="0"/>
        <v>0</v>
      </c>
      <c r="C30" s="34"/>
      <c r="D30" s="34"/>
      <c r="E30" s="34"/>
      <c r="F30" s="34"/>
      <c r="G30" s="33">
        <f t="shared" si="1"/>
        <v>100</v>
      </c>
      <c r="H30" s="34">
        <v>0</v>
      </c>
      <c r="I30" s="34">
        <v>0</v>
      </c>
      <c r="J30" s="34">
        <v>0</v>
      </c>
      <c r="K30" s="34">
        <v>100</v>
      </c>
      <c r="L30" s="33">
        <f t="shared" si="2"/>
        <v>814</v>
      </c>
      <c r="M30" s="34">
        <v>0</v>
      </c>
      <c r="N30" s="34">
        <v>0</v>
      </c>
      <c r="O30" s="34">
        <v>0</v>
      </c>
      <c r="P30" s="34">
        <f>864-50</f>
        <v>814</v>
      </c>
      <c r="Q30" s="33">
        <f t="shared" si="3"/>
        <v>0</v>
      </c>
      <c r="R30" s="34"/>
      <c r="S30" s="34"/>
      <c r="T30" s="33">
        <f t="shared" si="4"/>
        <v>0</v>
      </c>
      <c r="U30" s="34"/>
      <c r="V30" s="34"/>
      <c r="W30" s="33">
        <f t="shared" si="5"/>
        <v>0</v>
      </c>
      <c r="X30" s="34"/>
      <c r="Y30" s="34"/>
      <c r="Z30" s="33">
        <f t="shared" si="6"/>
        <v>0</v>
      </c>
      <c r="AA30" s="34"/>
      <c r="AB30" s="34"/>
      <c r="AC30" s="33">
        <f t="shared" si="7"/>
        <v>0</v>
      </c>
      <c r="AD30" s="34"/>
      <c r="AE30" s="34"/>
      <c r="AF30" s="34"/>
      <c r="AG30" s="33">
        <f t="shared" si="8"/>
        <v>0</v>
      </c>
      <c r="AH30" s="34"/>
      <c r="AI30" s="34"/>
      <c r="AJ30" s="33">
        <f t="shared" si="9"/>
        <v>0</v>
      </c>
      <c r="AK30" s="34"/>
      <c r="AL30" s="34"/>
      <c r="AM30" s="33">
        <f t="shared" si="10"/>
        <v>0</v>
      </c>
      <c r="AN30" s="34"/>
      <c r="AO30" s="34"/>
      <c r="AP30" s="33">
        <f t="shared" si="11"/>
        <v>0</v>
      </c>
      <c r="AQ30" s="34"/>
      <c r="AR30" s="34"/>
      <c r="AS30" s="33">
        <f t="shared" si="12"/>
        <v>0</v>
      </c>
      <c r="AT30" s="34"/>
      <c r="AU30" s="34"/>
      <c r="AV30" s="33">
        <f t="shared" si="13"/>
        <v>0</v>
      </c>
      <c r="AW30" s="33">
        <f t="shared" si="14"/>
        <v>0</v>
      </c>
      <c r="AX30" s="33">
        <f t="shared" si="14"/>
        <v>0</v>
      </c>
      <c r="AY30" s="35"/>
      <c r="AZ30" s="35"/>
      <c r="BA30" s="35"/>
      <c r="BB30" s="35"/>
      <c r="BC30" s="35"/>
      <c r="BD30" s="35"/>
      <c r="BE30" s="34"/>
      <c r="BF30" s="34"/>
      <c r="BG30" s="33">
        <f t="shared" si="15"/>
        <v>0</v>
      </c>
      <c r="BH30" s="34"/>
      <c r="BI30" s="34"/>
      <c r="BJ30" s="33">
        <f t="shared" si="16"/>
        <v>0</v>
      </c>
      <c r="BK30" s="34"/>
      <c r="BL30" s="34"/>
      <c r="BM30" s="33">
        <f t="shared" si="17"/>
        <v>127</v>
      </c>
      <c r="BN30" s="34">
        <v>127</v>
      </c>
      <c r="BO30" s="34"/>
      <c r="BP30" s="34"/>
      <c r="BQ30" s="34"/>
      <c r="BR30" s="34"/>
      <c r="BS30" s="34"/>
      <c r="BT30" s="34"/>
      <c r="BU30" s="33">
        <f t="shared" si="18"/>
        <v>0</v>
      </c>
      <c r="BV30" s="34"/>
      <c r="BW30" s="34"/>
      <c r="BX30" s="33">
        <f t="shared" si="19"/>
        <v>0</v>
      </c>
      <c r="BY30" s="34"/>
      <c r="BZ30" s="34"/>
      <c r="CA30" s="33">
        <f t="shared" si="20"/>
        <v>0</v>
      </c>
      <c r="CB30" s="34"/>
      <c r="CC30" s="34"/>
      <c r="CD30" s="7">
        <f t="shared" si="21"/>
        <v>1041</v>
      </c>
      <c r="CE30" s="8">
        <f t="shared" si="22"/>
        <v>941</v>
      </c>
      <c r="CF30" s="9">
        <f t="shared" si="23"/>
        <v>100</v>
      </c>
      <c r="CG30" s="10"/>
      <c r="CI30" s="45"/>
    </row>
    <row r="31" spans="1:87" ht="47.25" x14ac:dyDescent="0.2">
      <c r="A31" s="6" t="s">
        <v>91</v>
      </c>
      <c r="B31" s="33">
        <f t="shared" si="0"/>
        <v>0</v>
      </c>
      <c r="C31" s="34"/>
      <c r="D31" s="34"/>
      <c r="E31" s="34"/>
      <c r="F31" s="34"/>
      <c r="G31" s="33">
        <f t="shared" si="1"/>
        <v>0</v>
      </c>
      <c r="H31" s="34"/>
      <c r="I31" s="34"/>
      <c r="J31" s="34"/>
      <c r="K31" s="34"/>
      <c r="L31" s="33">
        <f t="shared" si="2"/>
        <v>894</v>
      </c>
      <c r="M31" s="34">
        <v>0</v>
      </c>
      <c r="N31" s="34">
        <v>0</v>
      </c>
      <c r="O31" s="34">
        <v>0</v>
      </c>
      <c r="P31" s="34">
        <f>905-11</f>
        <v>894</v>
      </c>
      <c r="Q31" s="33">
        <f t="shared" si="3"/>
        <v>0</v>
      </c>
      <c r="R31" s="34"/>
      <c r="S31" s="34"/>
      <c r="T31" s="33">
        <f t="shared" si="4"/>
        <v>0</v>
      </c>
      <c r="U31" s="34"/>
      <c r="V31" s="34"/>
      <c r="W31" s="33">
        <f t="shared" si="5"/>
        <v>0</v>
      </c>
      <c r="X31" s="34"/>
      <c r="Y31" s="34"/>
      <c r="Z31" s="33">
        <f t="shared" si="6"/>
        <v>0</v>
      </c>
      <c r="AA31" s="34"/>
      <c r="AB31" s="34"/>
      <c r="AC31" s="33">
        <f t="shared" si="7"/>
        <v>0</v>
      </c>
      <c r="AD31" s="34"/>
      <c r="AE31" s="34"/>
      <c r="AF31" s="34"/>
      <c r="AG31" s="33">
        <f t="shared" si="8"/>
        <v>0</v>
      </c>
      <c r="AH31" s="34"/>
      <c r="AI31" s="34"/>
      <c r="AJ31" s="33">
        <f t="shared" si="9"/>
        <v>0</v>
      </c>
      <c r="AK31" s="34"/>
      <c r="AL31" s="34"/>
      <c r="AM31" s="33">
        <f t="shared" si="10"/>
        <v>0</v>
      </c>
      <c r="AN31" s="34"/>
      <c r="AO31" s="34"/>
      <c r="AP31" s="33">
        <f t="shared" si="11"/>
        <v>0</v>
      </c>
      <c r="AQ31" s="34"/>
      <c r="AR31" s="34"/>
      <c r="AS31" s="33">
        <f t="shared" si="12"/>
        <v>0</v>
      </c>
      <c r="AT31" s="34"/>
      <c r="AU31" s="34"/>
      <c r="AV31" s="33">
        <f t="shared" si="13"/>
        <v>0</v>
      </c>
      <c r="AW31" s="33">
        <f t="shared" si="14"/>
        <v>0</v>
      </c>
      <c r="AX31" s="33">
        <f t="shared" si="14"/>
        <v>0</v>
      </c>
      <c r="AY31" s="35"/>
      <c r="AZ31" s="35"/>
      <c r="BA31" s="35"/>
      <c r="BB31" s="35"/>
      <c r="BC31" s="35"/>
      <c r="BD31" s="35"/>
      <c r="BE31" s="34"/>
      <c r="BF31" s="34"/>
      <c r="BG31" s="33">
        <f t="shared" si="15"/>
        <v>0</v>
      </c>
      <c r="BH31" s="34"/>
      <c r="BI31" s="34"/>
      <c r="BJ31" s="33">
        <f t="shared" si="16"/>
        <v>0</v>
      </c>
      <c r="BK31" s="34"/>
      <c r="BL31" s="34"/>
      <c r="BM31" s="33">
        <f t="shared" si="17"/>
        <v>80</v>
      </c>
      <c r="BN31" s="34">
        <v>44</v>
      </c>
      <c r="BO31" s="34">
        <v>0</v>
      </c>
      <c r="BP31" s="34">
        <f>25+11</f>
        <v>36</v>
      </c>
      <c r="BQ31" s="34"/>
      <c r="BR31" s="34"/>
      <c r="BS31" s="34"/>
      <c r="BT31" s="34"/>
      <c r="BU31" s="33">
        <f t="shared" si="18"/>
        <v>0</v>
      </c>
      <c r="BV31" s="34"/>
      <c r="BW31" s="34"/>
      <c r="BX31" s="33">
        <f t="shared" si="19"/>
        <v>0</v>
      </c>
      <c r="BY31" s="34"/>
      <c r="BZ31" s="34"/>
      <c r="CA31" s="33">
        <f t="shared" si="20"/>
        <v>0</v>
      </c>
      <c r="CB31" s="34"/>
      <c r="CC31" s="34"/>
      <c r="CD31" s="7">
        <f t="shared" si="21"/>
        <v>974</v>
      </c>
      <c r="CE31" s="8">
        <f t="shared" si="22"/>
        <v>974</v>
      </c>
      <c r="CF31" s="9">
        <f t="shared" si="23"/>
        <v>0</v>
      </c>
      <c r="CG31" s="10"/>
      <c r="CI31" s="45"/>
    </row>
    <row r="32" spans="1:87" ht="47.25" x14ac:dyDescent="0.2">
      <c r="A32" s="6" t="s">
        <v>92</v>
      </c>
      <c r="B32" s="33">
        <f t="shared" si="0"/>
        <v>0</v>
      </c>
      <c r="C32" s="34"/>
      <c r="D32" s="34"/>
      <c r="E32" s="34"/>
      <c r="F32" s="34"/>
      <c r="G32" s="33">
        <f t="shared" si="1"/>
        <v>125</v>
      </c>
      <c r="H32" s="34">
        <v>0</v>
      </c>
      <c r="I32" s="34">
        <v>0</v>
      </c>
      <c r="J32" s="34">
        <v>0</v>
      </c>
      <c r="K32" s="34">
        <v>125</v>
      </c>
      <c r="L32" s="33">
        <f t="shared" si="2"/>
        <v>800</v>
      </c>
      <c r="M32" s="34">
        <v>0</v>
      </c>
      <c r="N32" s="34">
        <v>0</v>
      </c>
      <c r="O32" s="34">
        <v>0</v>
      </c>
      <c r="P32" s="34">
        <v>800</v>
      </c>
      <c r="Q32" s="33">
        <f t="shared" si="3"/>
        <v>0</v>
      </c>
      <c r="R32" s="34"/>
      <c r="S32" s="34"/>
      <c r="T32" s="33">
        <f t="shared" si="4"/>
        <v>0</v>
      </c>
      <c r="U32" s="34"/>
      <c r="V32" s="34"/>
      <c r="W32" s="33">
        <f t="shared" si="5"/>
        <v>0</v>
      </c>
      <c r="X32" s="34"/>
      <c r="Y32" s="34"/>
      <c r="Z32" s="33">
        <f t="shared" si="6"/>
        <v>0</v>
      </c>
      <c r="AA32" s="34"/>
      <c r="AB32" s="34"/>
      <c r="AC32" s="33">
        <f t="shared" si="7"/>
        <v>0</v>
      </c>
      <c r="AD32" s="34"/>
      <c r="AE32" s="34"/>
      <c r="AF32" s="34"/>
      <c r="AG32" s="33">
        <f t="shared" si="8"/>
        <v>0</v>
      </c>
      <c r="AH32" s="34"/>
      <c r="AI32" s="34"/>
      <c r="AJ32" s="33">
        <f t="shared" si="9"/>
        <v>0</v>
      </c>
      <c r="AK32" s="34"/>
      <c r="AL32" s="34"/>
      <c r="AM32" s="33">
        <f t="shared" si="10"/>
        <v>0</v>
      </c>
      <c r="AN32" s="34"/>
      <c r="AO32" s="34"/>
      <c r="AP32" s="33">
        <f t="shared" si="11"/>
        <v>0</v>
      </c>
      <c r="AQ32" s="34"/>
      <c r="AR32" s="34"/>
      <c r="AS32" s="33">
        <f t="shared" si="12"/>
        <v>0</v>
      </c>
      <c r="AT32" s="34"/>
      <c r="AU32" s="34"/>
      <c r="AV32" s="33">
        <f t="shared" si="13"/>
        <v>0</v>
      </c>
      <c r="AW32" s="33">
        <f t="shared" si="14"/>
        <v>0</v>
      </c>
      <c r="AX32" s="33">
        <f t="shared" si="14"/>
        <v>0</v>
      </c>
      <c r="AY32" s="35"/>
      <c r="AZ32" s="35"/>
      <c r="BA32" s="35"/>
      <c r="BB32" s="35"/>
      <c r="BC32" s="35"/>
      <c r="BD32" s="35"/>
      <c r="BE32" s="34"/>
      <c r="BF32" s="34"/>
      <c r="BG32" s="33">
        <f t="shared" si="15"/>
        <v>0</v>
      </c>
      <c r="BH32" s="34"/>
      <c r="BI32" s="34"/>
      <c r="BJ32" s="33">
        <f t="shared" si="16"/>
        <v>0</v>
      </c>
      <c r="BK32" s="34"/>
      <c r="BL32" s="34"/>
      <c r="BM32" s="33">
        <f t="shared" si="17"/>
        <v>113</v>
      </c>
      <c r="BN32" s="34">
        <v>46</v>
      </c>
      <c r="BO32" s="34">
        <v>0</v>
      </c>
      <c r="BP32" s="34">
        <v>33</v>
      </c>
      <c r="BQ32" s="34">
        <v>34</v>
      </c>
      <c r="BR32" s="34">
        <v>0</v>
      </c>
      <c r="BS32" s="34"/>
      <c r="BT32" s="34"/>
      <c r="BU32" s="33">
        <f t="shared" si="18"/>
        <v>0</v>
      </c>
      <c r="BV32" s="34"/>
      <c r="BW32" s="34"/>
      <c r="BX32" s="33">
        <f t="shared" si="19"/>
        <v>0</v>
      </c>
      <c r="BY32" s="34"/>
      <c r="BZ32" s="34"/>
      <c r="CA32" s="33">
        <f t="shared" si="20"/>
        <v>0</v>
      </c>
      <c r="CB32" s="34"/>
      <c r="CC32" s="34"/>
      <c r="CD32" s="7">
        <f t="shared" si="21"/>
        <v>1038</v>
      </c>
      <c r="CE32" s="8">
        <f t="shared" si="22"/>
        <v>913</v>
      </c>
      <c r="CF32" s="9">
        <f t="shared" si="23"/>
        <v>125</v>
      </c>
      <c r="CG32" s="10"/>
      <c r="CI32" s="45"/>
    </row>
    <row r="33" spans="1:87" ht="31.5" x14ac:dyDescent="0.2">
      <c r="A33" s="6" t="s">
        <v>93</v>
      </c>
      <c r="B33" s="33">
        <f t="shared" si="0"/>
        <v>0</v>
      </c>
      <c r="C33" s="34"/>
      <c r="D33" s="34"/>
      <c r="E33" s="34"/>
      <c r="F33" s="34"/>
      <c r="G33" s="33">
        <f t="shared" si="1"/>
        <v>140</v>
      </c>
      <c r="H33" s="34">
        <v>0</v>
      </c>
      <c r="I33" s="34">
        <v>0</v>
      </c>
      <c r="J33" s="34">
        <v>0</v>
      </c>
      <c r="K33" s="34">
        <v>140</v>
      </c>
      <c r="L33" s="33">
        <f t="shared" si="2"/>
        <v>208</v>
      </c>
      <c r="M33" s="34">
        <v>0</v>
      </c>
      <c r="N33" s="34">
        <v>0</v>
      </c>
      <c r="O33" s="34">
        <v>0</v>
      </c>
      <c r="P33" s="34">
        <f>188+20</f>
        <v>208</v>
      </c>
      <c r="Q33" s="33">
        <f t="shared" si="3"/>
        <v>0</v>
      </c>
      <c r="R33" s="34"/>
      <c r="S33" s="34"/>
      <c r="T33" s="33">
        <f t="shared" si="4"/>
        <v>0</v>
      </c>
      <c r="U33" s="34"/>
      <c r="V33" s="34"/>
      <c r="W33" s="33">
        <f t="shared" si="5"/>
        <v>0</v>
      </c>
      <c r="X33" s="34"/>
      <c r="Y33" s="34"/>
      <c r="Z33" s="33">
        <f t="shared" si="6"/>
        <v>0</v>
      </c>
      <c r="AA33" s="34"/>
      <c r="AB33" s="34"/>
      <c r="AC33" s="33">
        <f t="shared" si="7"/>
        <v>0</v>
      </c>
      <c r="AD33" s="34"/>
      <c r="AE33" s="34"/>
      <c r="AF33" s="34"/>
      <c r="AG33" s="33">
        <f t="shared" si="8"/>
        <v>0</v>
      </c>
      <c r="AH33" s="34"/>
      <c r="AI33" s="34"/>
      <c r="AJ33" s="33">
        <f t="shared" si="9"/>
        <v>0</v>
      </c>
      <c r="AK33" s="34"/>
      <c r="AL33" s="34"/>
      <c r="AM33" s="33">
        <f t="shared" si="10"/>
        <v>0</v>
      </c>
      <c r="AN33" s="34"/>
      <c r="AO33" s="34"/>
      <c r="AP33" s="33">
        <f t="shared" si="11"/>
        <v>0</v>
      </c>
      <c r="AQ33" s="34"/>
      <c r="AR33" s="34"/>
      <c r="AS33" s="33">
        <f t="shared" si="12"/>
        <v>0</v>
      </c>
      <c r="AT33" s="34"/>
      <c r="AU33" s="34"/>
      <c r="AV33" s="33">
        <f t="shared" si="13"/>
        <v>0</v>
      </c>
      <c r="AW33" s="33">
        <f t="shared" si="14"/>
        <v>0</v>
      </c>
      <c r="AX33" s="33">
        <f t="shared" si="14"/>
        <v>0</v>
      </c>
      <c r="AY33" s="35"/>
      <c r="AZ33" s="35"/>
      <c r="BA33" s="35"/>
      <c r="BB33" s="35"/>
      <c r="BC33" s="35"/>
      <c r="BD33" s="35"/>
      <c r="BE33" s="34"/>
      <c r="BF33" s="34"/>
      <c r="BG33" s="33">
        <f t="shared" si="15"/>
        <v>0</v>
      </c>
      <c r="BH33" s="34"/>
      <c r="BI33" s="34"/>
      <c r="BJ33" s="33">
        <f t="shared" si="16"/>
        <v>0</v>
      </c>
      <c r="BK33" s="34"/>
      <c r="BL33" s="34"/>
      <c r="BM33" s="33">
        <f t="shared" si="17"/>
        <v>37</v>
      </c>
      <c r="BN33" s="34">
        <v>22</v>
      </c>
      <c r="BO33" s="34">
        <v>0</v>
      </c>
      <c r="BP33" s="34">
        <f>35-20</f>
        <v>15</v>
      </c>
      <c r="BQ33" s="34"/>
      <c r="BR33" s="34"/>
      <c r="BS33" s="34"/>
      <c r="BT33" s="34"/>
      <c r="BU33" s="33">
        <f t="shared" si="18"/>
        <v>0</v>
      </c>
      <c r="BV33" s="34"/>
      <c r="BW33" s="34"/>
      <c r="BX33" s="33">
        <f t="shared" si="19"/>
        <v>0</v>
      </c>
      <c r="BY33" s="34"/>
      <c r="BZ33" s="34"/>
      <c r="CA33" s="33">
        <f t="shared" si="20"/>
        <v>0</v>
      </c>
      <c r="CB33" s="34"/>
      <c r="CC33" s="34"/>
      <c r="CD33" s="7">
        <f t="shared" si="21"/>
        <v>385</v>
      </c>
      <c r="CE33" s="8">
        <f t="shared" si="22"/>
        <v>245</v>
      </c>
      <c r="CF33" s="9">
        <f t="shared" si="23"/>
        <v>140</v>
      </c>
      <c r="CG33" s="10"/>
      <c r="CI33" s="45"/>
    </row>
    <row r="34" spans="1:87" ht="47.25" x14ac:dyDescent="0.2">
      <c r="A34" s="6" t="s">
        <v>94</v>
      </c>
      <c r="B34" s="33">
        <f t="shared" si="0"/>
        <v>0</v>
      </c>
      <c r="C34" s="34"/>
      <c r="D34" s="34"/>
      <c r="E34" s="34"/>
      <c r="F34" s="34"/>
      <c r="G34" s="33">
        <f t="shared" si="1"/>
        <v>140</v>
      </c>
      <c r="H34" s="34">
        <v>0</v>
      </c>
      <c r="I34" s="34">
        <v>0</v>
      </c>
      <c r="J34" s="34">
        <v>0</v>
      </c>
      <c r="K34" s="34">
        <v>140</v>
      </c>
      <c r="L34" s="33">
        <f t="shared" si="2"/>
        <v>480</v>
      </c>
      <c r="M34" s="34">
        <v>0</v>
      </c>
      <c r="N34" s="34">
        <v>0</v>
      </c>
      <c r="O34" s="34">
        <v>0</v>
      </c>
      <c r="P34" s="34">
        <v>480</v>
      </c>
      <c r="Q34" s="33">
        <f t="shared" si="3"/>
        <v>0</v>
      </c>
      <c r="R34" s="34"/>
      <c r="S34" s="34"/>
      <c r="T34" s="33">
        <f t="shared" si="4"/>
        <v>0</v>
      </c>
      <c r="U34" s="34"/>
      <c r="V34" s="34"/>
      <c r="W34" s="33">
        <f t="shared" si="5"/>
        <v>0</v>
      </c>
      <c r="X34" s="34"/>
      <c r="Y34" s="34"/>
      <c r="Z34" s="33">
        <f t="shared" si="6"/>
        <v>0</v>
      </c>
      <c r="AA34" s="34"/>
      <c r="AB34" s="34"/>
      <c r="AC34" s="33">
        <f t="shared" si="7"/>
        <v>0</v>
      </c>
      <c r="AD34" s="34"/>
      <c r="AE34" s="34"/>
      <c r="AF34" s="34"/>
      <c r="AG34" s="33">
        <f t="shared" si="8"/>
        <v>0</v>
      </c>
      <c r="AH34" s="34"/>
      <c r="AI34" s="34"/>
      <c r="AJ34" s="33">
        <f t="shared" si="9"/>
        <v>0</v>
      </c>
      <c r="AK34" s="34"/>
      <c r="AL34" s="34"/>
      <c r="AM34" s="33">
        <f t="shared" si="10"/>
        <v>0</v>
      </c>
      <c r="AN34" s="34"/>
      <c r="AO34" s="34"/>
      <c r="AP34" s="33">
        <f t="shared" si="11"/>
        <v>0</v>
      </c>
      <c r="AQ34" s="34"/>
      <c r="AR34" s="34"/>
      <c r="AS34" s="33">
        <f t="shared" si="12"/>
        <v>0</v>
      </c>
      <c r="AT34" s="34"/>
      <c r="AU34" s="34"/>
      <c r="AV34" s="33">
        <f t="shared" si="13"/>
        <v>0</v>
      </c>
      <c r="AW34" s="33">
        <f t="shared" si="14"/>
        <v>0</v>
      </c>
      <c r="AX34" s="33">
        <f t="shared" si="14"/>
        <v>0</v>
      </c>
      <c r="AY34" s="35"/>
      <c r="AZ34" s="35"/>
      <c r="BA34" s="35"/>
      <c r="BB34" s="35"/>
      <c r="BC34" s="35"/>
      <c r="BD34" s="35"/>
      <c r="BE34" s="34"/>
      <c r="BF34" s="34"/>
      <c r="BG34" s="33">
        <f t="shared" si="15"/>
        <v>0</v>
      </c>
      <c r="BH34" s="34"/>
      <c r="BI34" s="34"/>
      <c r="BJ34" s="33">
        <f t="shared" si="16"/>
        <v>0</v>
      </c>
      <c r="BK34" s="34"/>
      <c r="BL34" s="34"/>
      <c r="BM34" s="33">
        <f t="shared" si="17"/>
        <v>127</v>
      </c>
      <c r="BN34" s="34">
        <v>0</v>
      </c>
      <c r="BO34" s="34">
        <v>0</v>
      </c>
      <c r="BP34" s="34">
        <v>94</v>
      </c>
      <c r="BQ34" s="34">
        <v>33</v>
      </c>
      <c r="BR34" s="34"/>
      <c r="BS34" s="34"/>
      <c r="BT34" s="34"/>
      <c r="BU34" s="33">
        <f t="shared" si="18"/>
        <v>0</v>
      </c>
      <c r="BV34" s="34"/>
      <c r="BW34" s="34"/>
      <c r="BX34" s="33">
        <f t="shared" si="19"/>
        <v>0</v>
      </c>
      <c r="BY34" s="34"/>
      <c r="BZ34" s="34"/>
      <c r="CA34" s="33">
        <f t="shared" si="20"/>
        <v>0</v>
      </c>
      <c r="CB34" s="34"/>
      <c r="CC34" s="34"/>
      <c r="CD34" s="7">
        <f t="shared" si="21"/>
        <v>747</v>
      </c>
      <c r="CE34" s="8">
        <f t="shared" si="22"/>
        <v>607</v>
      </c>
      <c r="CF34" s="9">
        <f t="shared" si="23"/>
        <v>140</v>
      </c>
      <c r="CG34" s="10"/>
      <c r="CI34" s="45"/>
    </row>
    <row r="35" spans="1:87" ht="38.25" customHeight="1" x14ac:dyDescent="0.2">
      <c r="A35" s="6" t="s">
        <v>95</v>
      </c>
      <c r="B35" s="33">
        <f t="shared" si="0"/>
        <v>0</v>
      </c>
      <c r="C35" s="34"/>
      <c r="D35" s="34"/>
      <c r="E35" s="34"/>
      <c r="F35" s="34"/>
      <c r="G35" s="33">
        <f t="shared" si="1"/>
        <v>129</v>
      </c>
      <c r="H35" s="34">
        <v>0</v>
      </c>
      <c r="I35" s="34">
        <v>0</v>
      </c>
      <c r="J35" s="34">
        <v>0</v>
      </c>
      <c r="K35" s="34">
        <v>129</v>
      </c>
      <c r="L35" s="33">
        <f t="shared" si="2"/>
        <v>1000</v>
      </c>
      <c r="M35" s="34">
        <v>0</v>
      </c>
      <c r="N35" s="34">
        <v>0</v>
      </c>
      <c r="O35" s="34">
        <v>0</v>
      </c>
      <c r="P35" s="34">
        <v>1000</v>
      </c>
      <c r="Q35" s="33">
        <f t="shared" si="3"/>
        <v>0</v>
      </c>
      <c r="R35" s="34"/>
      <c r="S35" s="34"/>
      <c r="T35" s="33">
        <f t="shared" si="4"/>
        <v>0</v>
      </c>
      <c r="U35" s="34"/>
      <c r="V35" s="34"/>
      <c r="W35" s="33">
        <f t="shared" si="5"/>
        <v>0</v>
      </c>
      <c r="X35" s="34"/>
      <c r="Y35" s="34"/>
      <c r="Z35" s="33">
        <f t="shared" si="6"/>
        <v>0</v>
      </c>
      <c r="AA35" s="34"/>
      <c r="AB35" s="34"/>
      <c r="AC35" s="33">
        <f t="shared" si="7"/>
        <v>0</v>
      </c>
      <c r="AD35" s="34"/>
      <c r="AE35" s="34"/>
      <c r="AF35" s="34"/>
      <c r="AG35" s="33">
        <f t="shared" si="8"/>
        <v>0</v>
      </c>
      <c r="AH35" s="34"/>
      <c r="AI35" s="34"/>
      <c r="AJ35" s="33">
        <f t="shared" si="9"/>
        <v>0</v>
      </c>
      <c r="AK35" s="34"/>
      <c r="AL35" s="34"/>
      <c r="AM35" s="33">
        <f t="shared" si="10"/>
        <v>0</v>
      </c>
      <c r="AN35" s="34"/>
      <c r="AO35" s="34"/>
      <c r="AP35" s="33">
        <f t="shared" si="11"/>
        <v>0</v>
      </c>
      <c r="AQ35" s="34"/>
      <c r="AR35" s="34"/>
      <c r="AS35" s="33">
        <f t="shared" si="12"/>
        <v>0</v>
      </c>
      <c r="AT35" s="34"/>
      <c r="AU35" s="34"/>
      <c r="AV35" s="33">
        <f t="shared" si="13"/>
        <v>0</v>
      </c>
      <c r="AW35" s="33">
        <f t="shared" si="14"/>
        <v>0</v>
      </c>
      <c r="AX35" s="33">
        <f t="shared" si="14"/>
        <v>0</v>
      </c>
      <c r="AY35" s="35"/>
      <c r="AZ35" s="35"/>
      <c r="BA35" s="35"/>
      <c r="BB35" s="35"/>
      <c r="BC35" s="35"/>
      <c r="BD35" s="35"/>
      <c r="BE35" s="34"/>
      <c r="BF35" s="34"/>
      <c r="BG35" s="33">
        <f t="shared" si="15"/>
        <v>0</v>
      </c>
      <c r="BH35" s="34"/>
      <c r="BI35" s="34"/>
      <c r="BJ35" s="33">
        <f t="shared" si="16"/>
        <v>0</v>
      </c>
      <c r="BK35" s="34"/>
      <c r="BL35" s="34"/>
      <c r="BM35" s="33">
        <f t="shared" si="17"/>
        <v>374</v>
      </c>
      <c r="BN35" s="34">
        <v>270</v>
      </c>
      <c r="BO35" s="34">
        <v>0</v>
      </c>
      <c r="BP35" s="34">
        <v>104</v>
      </c>
      <c r="BQ35" s="34">
        <v>0</v>
      </c>
      <c r="BR35" s="34"/>
      <c r="BS35" s="34"/>
      <c r="BT35" s="34"/>
      <c r="BU35" s="33">
        <f t="shared" si="18"/>
        <v>0</v>
      </c>
      <c r="BV35" s="34"/>
      <c r="BW35" s="34"/>
      <c r="BX35" s="33">
        <f t="shared" si="19"/>
        <v>0</v>
      </c>
      <c r="BY35" s="34"/>
      <c r="BZ35" s="34"/>
      <c r="CA35" s="33">
        <f t="shared" si="20"/>
        <v>0</v>
      </c>
      <c r="CB35" s="34"/>
      <c r="CC35" s="34"/>
      <c r="CD35" s="7">
        <f t="shared" si="21"/>
        <v>1503</v>
      </c>
      <c r="CE35" s="8">
        <f t="shared" si="22"/>
        <v>1374</v>
      </c>
      <c r="CF35" s="9">
        <f t="shared" si="23"/>
        <v>129</v>
      </c>
      <c r="CG35" s="10"/>
      <c r="CI35" s="45"/>
    </row>
    <row r="36" spans="1:87" ht="39.75" customHeight="1" x14ac:dyDescent="0.2">
      <c r="A36" s="6" t="s">
        <v>96</v>
      </c>
      <c r="B36" s="33">
        <f t="shared" si="0"/>
        <v>0</v>
      </c>
      <c r="C36" s="34"/>
      <c r="D36" s="34"/>
      <c r="E36" s="34"/>
      <c r="F36" s="34"/>
      <c r="G36" s="33">
        <f t="shared" si="1"/>
        <v>62</v>
      </c>
      <c r="H36" s="34">
        <v>0</v>
      </c>
      <c r="I36" s="34">
        <v>0</v>
      </c>
      <c r="J36" s="34">
        <v>0</v>
      </c>
      <c r="K36" s="34">
        <v>62</v>
      </c>
      <c r="L36" s="33">
        <f t="shared" si="2"/>
        <v>573</v>
      </c>
      <c r="M36" s="34">
        <v>0</v>
      </c>
      <c r="N36" s="34">
        <v>0</v>
      </c>
      <c r="O36" s="34">
        <v>0</v>
      </c>
      <c r="P36" s="34">
        <v>573</v>
      </c>
      <c r="Q36" s="33">
        <f t="shared" si="3"/>
        <v>0</v>
      </c>
      <c r="R36" s="34"/>
      <c r="S36" s="34"/>
      <c r="T36" s="33">
        <f t="shared" si="4"/>
        <v>0</v>
      </c>
      <c r="U36" s="34"/>
      <c r="V36" s="34"/>
      <c r="W36" s="33">
        <f t="shared" si="5"/>
        <v>0</v>
      </c>
      <c r="X36" s="34"/>
      <c r="Y36" s="34"/>
      <c r="Z36" s="33">
        <f t="shared" si="6"/>
        <v>0</v>
      </c>
      <c r="AA36" s="34"/>
      <c r="AB36" s="34"/>
      <c r="AC36" s="33">
        <f t="shared" si="7"/>
        <v>0</v>
      </c>
      <c r="AD36" s="34"/>
      <c r="AE36" s="34"/>
      <c r="AF36" s="34"/>
      <c r="AG36" s="33">
        <f t="shared" si="8"/>
        <v>0</v>
      </c>
      <c r="AH36" s="34"/>
      <c r="AI36" s="34"/>
      <c r="AJ36" s="33">
        <f t="shared" si="9"/>
        <v>0</v>
      </c>
      <c r="AK36" s="34"/>
      <c r="AL36" s="34"/>
      <c r="AM36" s="33">
        <f t="shared" si="10"/>
        <v>0</v>
      </c>
      <c r="AN36" s="34"/>
      <c r="AO36" s="34"/>
      <c r="AP36" s="33">
        <f t="shared" si="11"/>
        <v>0</v>
      </c>
      <c r="AQ36" s="34"/>
      <c r="AR36" s="34"/>
      <c r="AS36" s="33">
        <f t="shared" si="12"/>
        <v>0</v>
      </c>
      <c r="AT36" s="34"/>
      <c r="AU36" s="34"/>
      <c r="AV36" s="33">
        <f t="shared" si="13"/>
        <v>0</v>
      </c>
      <c r="AW36" s="33">
        <f t="shared" si="14"/>
        <v>0</v>
      </c>
      <c r="AX36" s="33">
        <f t="shared" si="14"/>
        <v>0</v>
      </c>
      <c r="AY36" s="35"/>
      <c r="AZ36" s="35"/>
      <c r="BA36" s="35"/>
      <c r="BB36" s="35"/>
      <c r="BC36" s="35"/>
      <c r="BD36" s="35"/>
      <c r="BE36" s="34"/>
      <c r="BF36" s="34"/>
      <c r="BG36" s="33">
        <f t="shared" si="15"/>
        <v>0</v>
      </c>
      <c r="BH36" s="34"/>
      <c r="BI36" s="34"/>
      <c r="BJ36" s="33">
        <f t="shared" si="16"/>
        <v>0</v>
      </c>
      <c r="BK36" s="34"/>
      <c r="BL36" s="34"/>
      <c r="BM36" s="33">
        <f t="shared" si="17"/>
        <v>38</v>
      </c>
      <c r="BN36" s="34">
        <v>38</v>
      </c>
      <c r="BO36" s="34"/>
      <c r="BP36" s="34"/>
      <c r="BQ36" s="34"/>
      <c r="BR36" s="34"/>
      <c r="BS36" s="34"/>
      <c r="BT36" s="34"/>
      <c r="BU36" s="33">
        <f t="shared" si="18"/>
        <v>0</v>
      </c>
      <c r="BV36" s="34"/>
      <c r="BW36" s="34"/>
      <c r="BX36" s="33">
        <f t="shared" si="19"/>
        <v>0</v>
      </c>
      <c r="BY36" s="34"/>
      <c r="BZ36" s="34"/>
      <c r="CA36" s="33">
        <f t="shared" si="20"/>
        <v>0</v>
      </c>
      <c r="CB36" s="34"/>
      <c r="CC36" s="34"/>
      <c r="CD36" s="7">
        <f t="shared" si="21"/>
        <v>673</v>
      </c>
      <c r="CE36" s="8">
        <f t="shared" si="22"/>
        <v>611</v>
      </c>
      <c r="CF36" s="9">
        <f t="shared" si="23"/>
        <v>62</v>
      </c>
      <c r="CG36" s="10"/>
      <c r="CI36" s="45"/>
    </row>
    <row r="37" spans="1:87" ht="47.25" x14ac:dyDescent="0.2">
      <c r="A37" s="6" t="s">
        <v>97</v>
      </c>
      <c r="B37" s="33">
        <f t="shared" si="0"/>
        <v>0</v>
      </c>
      <c r="C37" s="34"/>
      <c r="D37" s="34"/>
      <c r="E37" s="34"/>
      <c r="F37" s="34"/>
      <c r="G37" s="33">
        <f t="shared" si="1"/>
        <v>140</v>
      </c>
      <c r="H37" s="34">
        <v>0</v>
      </c>
      <c r="I37" s="34">
        <v>0</v>
      </c>
      <c r="J37" s="34">
        <v>0</v>
      </c>
      <c r="K37" s="34">
        <v>140</v>
      </c>
      <c r="L37" s="33">
        <f t="shared" si="2"/>
        <v>1613</v>
      </c>
      <c r="M37" s="34">
        <v>0</v>
      </c>
      <c r="N37" s="34">
        <v>0</v>
      </c>
      <c r="O37" s="34">
        <v>0</v>
      </c>
      <c r="P37" s="34">
        <v>1613</v>
      </c>
      <c r="Q37" s="33">
        <f t="shared" si="3"/>
        <v>0</v>
      </c>
      <c r="R37" s="34"/>
      <c r="S37" s="34"/>
      <c r="T37" s="33">
        <f t="shared" si="4"/>
        <v>0</v>
      </c>
      <c r="U37" s="34"/>
      <c r="V37" s="34"/>
      <c r="W37" s="33">
        <f t="shared" si="5"/>
        <v>0</v>
      </c>
      <c r="X37" s="34"/>
      <c r="Y37" s="34"/>
      <c r="Z37" s="33">
        <f t="shared" si="6"/>
        <v>0</v>
      </c>
      <c r="AA37" s="34"/>
      <c r="AB37" s="34"/>
      <c r="AC37" s="33">
        <f t="shared" si="7"/>
        <v>0</v>
      </c>
      <c r="AD37" s="34"/>
      <c r="AE37" s="34"/>
      <c r="AF37" s="34"/>
      <c r="AG37" s="33">
        <f t="shared" si="8"/>
        <v>0</v>
      </c>
      <c r="AH37" s="34"/>
      <c r="AI37" s="34"/>
      <c r="AJ37" s="33">
        <f t="shared" si="9"/>
        <v>0</v>
      </c>
      <c r="AK37" s="34"/>
      <c r="AL37" s="34"/>
      <c r="AM37" s="33">
        <f t="shared" si="10"/>
        <v>0</v>
      </c>
      <c r="AN37" s="34"/>
      <c r="AO37" s="34"/>
      <c r="AP37" s="33">
        <f t="shared" si="11"/>
        <v>159</v>
      </c>
      <c r="AQ37" s="34">
        <v>159</v>
      </c>
      <c r="AR37" s="34"/>
      <c r="AS37" s="33">
        <f t="shared" si="12"/>
        <v>0</v>
      </c>
      <c r="AT37" s="34"/>
      <c r="AU37" s="34"/>
      <c r="AV37" s="33">
        <f t="shared" si="13"/>
        <v>0</v>
      </c>
      <c r="AW37" s="33">
        <f t="shared" si="14"/>
        <v>0</v>
      </c>
      <c r="AX37" s="33">
        <f t="shared" si="14"/>
        <v>0</v>
      </c>
      <c r="AY37" s="35"/>
      <c r="AZ37" s="35"/>
      <c r="BA37" s="35"/>
      <c r="BB37" s="35"/>
      <c r="BC37" s="35"/>
      <c r="BD37" s="35"/>
      <c r="BE37" s="34"/>
      <c r="BF37" s="34"/>
      <c r="BG37" s="33">
        <f t="shared" si="15"/>
        <v>0</v>
      </c>
      <c r="BH37" s="34"/>
      <c r="BI37" s="34"/>
      <c r="BJ37" s="33">
        <f t="shared" si="16"/>
        <v>0</v>
      </c>
      <c r="BK37" s="34"/>
      <c r="BL37" s="34"/>
      <c r="BM37" s="33">
        <f t="shared" si="17"/>
        <v>364</v>
      </c>
      <c r="BN37" s="34">
        <v>278</v>
      </c>
      <c r="BO37" s="34">
        <v>0</v>
      </c>
      <c r="BP37" s="34">
        <v>86</v>
      </c>
      <c r="BQ37" s="34"/>
      <c r="BR37" s="34"/>
      <c r="BS37" s="34"/>
      <c r="BT37" s="34"/>
      <c r="BU37" s="33">
        <f t="shared" si="18"/>
        <v>0</v>
      </c>
      <c r="BV37" s="34"/>
      <c r="BW37" s="34"/>
      <c r="BX37" s="33">
        <f t="shared" si="19"/>
        <v>0</v>
      </c>
      <c r="BY37" s="34"/>
      <c r="BZ37" s="34"/>
      <c r="CA37" s="33">
        <f t="shared" si="20"/>
        <v>0</v>
      </c>
      <c r="CB37" s="34"/>
      <c r="CC37" s="34"/>
      <c r="CD37" s="7">
        <f t="shared" si="21"/>
        <v>2276</v>
      </c>
      <c r="CE37" s="8">
        <f t="shared" si="22"/>
        <v>2136</v>
      </c>
      <c r="CF37" s="9">
        <f t="shared" si="23"/>
        <v>140</v>
      </c>
      <c r="CG37" s="10"/>
      <c r="CI37" s="45"/>
    </row>
    <row r="38" spans="1:87" ht="31.5" x14ac:dyDescent="0.2">
      <c r="A38" s="6" t="s">
        <v>98</v>
      </c>
      <c r="B38" s="33">
        <f t="shared" si="0"/>
        <v>0</v>
      </c>
      <c r="C38" s="34"/>
      <c r="D38" s="34"/>
      <c r="E38" s="34"/>
      <c r="F38" s="34"/>
      <c r="G38" s="33">
        <f t="shared" si="1"/>
        <v>200</v>
      </c>
      <c r="H38" s="34">
        <v>0</v>
      </c>
      <c r="I38" s="34">
        <v>0</v>
      </c>
      <c r="J38" s="34">
        <v>0</v>
      </c>
      <c r="K38" s="34">
        <v>200</v>
      </c>
      <c r="L38" s="33">
        <f t="shared" si="2"/>
        <v>170</v>
      </c>
      <c r="M38" s="34">
        <v>0</v>
      </c>
      <c r="N38" s="34">
        <v>0</v>
      </c>
      <c r="O38" s="34">
        <v>0</v>
      </c>
      <c r="P38" s="34">
        <v>170</v>
      </c>
      <c r="Q38" s="33">
        <f t="shared" si="3"/>
        <v>0</v>
      </c>
      <c r="R38" s="34">
        <v>0</v>
      </c>
      <c r="S38" s="34">
        <v>0</v>
      </c>
      <c r="T38" s="33">
        <f t="shared" si="4"/>
        <v>0</v>
      </c>
      <c r="U38" s="34">
        <v>0</v>
      </c>
      <c r="V38" s="34">
        <v>0</v>
      </c>
      <c r="W38" s="33">
        <f t="shared" si="5"/>
        <v>0</v>
      </c>
      <c r="X38" s="34">
        <v>0</v>
      </c>
      <c r="Y38" s="34">
        <v>0</v>
      </c>
      <c r="Z38" s="33">
        <f t="shared" si="6"/>
        <v>101</v>
      </c>
      <c r="AA38" s="34">
        <v>101</v>
      </c>
      <c r="AB38" s="34"/>
      <c r="AC38" s="33">
        <f t="shared" si="7"/>
        <v>0</v>
      </c>
      <c r="AD38" s="34"/>
      <c r="AE38" s="34"/>
      <c r="AF38" s="34"/>
      <c r="AG38" s="33">
        <f t="shared" si="8"/>
        <v>0</v>
      </c>
      <c r="AH38" s="34"/>
      <c r="AI38" s="34"/>
      <c r="AJ38" s="33">
        <f t="shared" si="9"/>
        <v>0</v>
      </c>
      <c r="AK38" s="34"/>
      <c r="AL38" s="34"/>
      <c r="AM38" s="33">
        <f t="shared" si="10"/>
        <v>0</v>
      </c>
      <c r="AN38" s="34"/>
      <c r="AO38" s="34"/>
      <c r="AP38" s="33">
        <f t="shared" si="11"/>
        <v>43</v>
      </c>
      <c r="AQ38" s="34">
        <v>43</v>
      </c>
      <c r="AR38" s="34"/>
      <c r="AS38" s="33">
        <f t="shared" si="12"/>
        <v>0</v>
      </c>
      <c r="AT38" s="34"/>
      <c r="AU38" s="34"/>
      <c r="AV38" s="33">
        <f t="shared" si="13"/>
        <v>0</v>
      </c>
      <c r="AW38" s="33">
        <f t="shared" si="14"/>
        <v>0</v>
      </c>
      <c r="AX38" s="33">
        <f t="shared" si="14"/>
        <v>0</v>
      </c>
      <c r="AY38" s="35"/>
      <c r="AZ38" s="35"/>
      <c r="BA38" s="35"/>
      <c r="BB38" s="35"/>
      <c r="BC38" s="35"/>
      <c r="BD38" s="35"/>
      <c r="BE38" s="34"/>
      <c r="BF38" s="34"/>
      <c r="BG38" s="33">
        <f t="shared" si="15"/>
        <v>0</v>
      </c>
      <c r="BH38" s="34"/>
      <c r="BI38" s="34"/>
      <c r="BJ38" s="33">
        <f t="shared" si="16"/>
        <v>0</v>
      </c>
      <c r="BK38" s="34"/>
      <c r="BL38" s="34"/>
      <c r="BM38" s="33">
        <f t="shared" si="17"/>
        <v>79</v>
      </c>
      <c r="BN38" s="34">
        <v>44</v>
      </c>
      <c r="BO38" s="34">
        <v>0</v>
      </c>
      <c r="BP38" s="34">
        <v>35</v>
      </c>
      <c r="BQ38" s="34">
        <v>0</v>
      </c>
      <c r="BR38" s="34"/>
      <c r="BS38" s="34"/>
      <c r="BT38" s="34"/>
      <c r="BU38" s="33">
        <f t="shared" si="18"/>
        <v>0</v>
      </c>
      <c r="BV38" s="34"/>
      <c r="BW38" s="34"/>
      <c r="BX38" s="33">
        <f t="shared" si="19"/>
        <v>0</v>
      </c>
      <c r="BY38" s="34"/>
      <c r="BZ38" s="34"/>
      <c r="CA38" s="33">
        <f t="shared" si="20"/>
        <v>0</v>
      </c>
      <c r="CB38" s="34"/>
      <c r="CC38" s="34"/>
      <c r="CD38" s="7">
        <f t="shared" si="21"/>
        <v>593</v>
      </c>
      <c r="CE38" s="8">
        <f t="shared" si="22"/>
        <v>393</v>
      </c>
      <c r="CF38" s="9">
        <f t="shared" si="23"/>
        <v>200</v>
      </c>
      <c r="CG38" s="10"/>
      <c r="CI38" s="45"/>
    </row>
    <row r="39" spans="1:87" ht="47.25" x14ac:dyDescent="0.2">
      <c r="A39" s="6" t="s">
        <v>99</v>
      </c>
      <c r="B39" s="33">
        <f t="shared" si="0"/>
        <v>0</v>
      </c>
      <c r="C39" s="34"/>
      <c r="D39" s="34"/>
      <c r="E39" s="34"/>
      <c r="F39" s="34"/>
      <c r="G39" s="33">
        <f t="shared" si="1"/>
        <v>29</v>
      </c>
      <c r="H39" s="34">
        <v>0</v>
      </c>
      <c r="I39" s="34">
        <v>0</v>
      </c>
      <c r="J39" s="34">
        <v>0</v>
      </c>
      <c r="K39" s="34">
        <v>29</v>
      </c>
      <c r="L39" s="33">
        <f t="shared" si="2"/>
        <v>173</v>
      </c>
      <c r="M39" s="34">
        <v>0</v>
      </c>
      <c r="N39" s="34">
        <v>0</v>
      </c>
      <c r="O39" s="34">
        <v>0</v>
      </c>
      <c r="P39" s="34">
        <v>173</v>
      </c>
      <c r="Q39" s="33">
        <f t="shared" si="3"/>
        <v>0</v>
      </c>
      <c r="R39" s="34"/>
      <c r="S39" s="34"/>
      <c r="T39" s="33">
        <f t="shared" si="4"/>
        <v>0</v>
      </c>
      <c r="U39" s="34"/>
      <c r="V39" s="34"/>
      <c r="W39" s="33">
        <f t="shared" si="5"/>
        <v>0</v>
      </c>
      <c r="X39" s="34"/>
      <c r="Y39" s="34"/>
      <c r="Z39" s="33">
        <f t="shared" si="6"/>
        <v>0</v>
      </c>
      <c r="AA39" s="34"/>
      <c r="AB39" s="34"/>
      <c r="AC39" s="33">
        <f t="shared" si="7"/>
        <v>0</v>
      </c>
      <c r="AD39" s="34"/>
      <c r="AE39" s="34"/>
      <c r="AF39" s="34"/>
      <c r="AG39" s="33">
        <f t="shared" si="8"/>
        <v>0</v>
      </c>
      <c r="AH39" s="34"/>
      <c r="AI39" s="34"/>
      <c r="AJ39" s="33">
        <f t="shared" si="9"/>
        <v>0</v>
      </c>
      <c r="AK39" s="34"/>
      <c r="AL39" s="34"/>
      <c r="AM39" s="33">
        <f t="shared" si="10"/>
        <v>0</v>
      </c>
      <c r="AN39" s="34"/>
      <c r="AO39" s="34"/>
      <c r="AP39" s="33">
        <f t="shared" si="11"/>
        <v>90</v>
      </c>
      <c r="AQ39" s="34">
        <v>90</v>
      </c>
      <c r="AR39" s="34"/>
      <c r="AS39" s="33">
        <f t="shared" si="12"/>
        <v>0</v>
      </c>
      <c r="AT39" s="34"/>
      <c r="AU39" s="34"/>
      <c r="AV39" s="33">
        <f t="shared" si="13"/>
        <v>0</v>
      </c>
      <c r="AW39" s="33">
        <f t="shared" si="14"/>
        <v>0</v>
      </c>
      <c r="AX39" s="33">
        <f t="shared" si="14"/>
        <v>0</v>
      </c>
      <c r="AY39" s="35"/>
      <c r="AZ39" s="35"/>
      <c r="BA39" s="35"/>
      <c r="BB39" s="35"/>
      <c r="BC39" s="35"/>
      <c r="BD39" s="35"/>
      <c r="BE39" s="34"/>
      <c r="BF39" s="34"/>
      <c r="BG39" s="33">
        <f t="shared" si="15"/>
        <v>0</v>
      </c>
      <c r="BH39" s="34"/>
      <c r="BI39" s="34"/>
      <c r="BJ39" s="33">
        <f t="shared" si="16"/>
        <v>0</v>
      </c>
      <c r="BK39" s="34"/>
      <c r="BL39" s="34"/>
      <c r="BM39" s="33">
        <f t="shared" si="17"/>
        <v>117</v>
      </c>
      <c r="BN39" s="34">
        <v>83</v>
      </c>
      <c r="BO39" s="34">
        <v>0</v>
      </c>
      <c r="BP39" s="34">
        <v>34</v>
      </c>
      <c r="BQ39" s="34"/>
      <c r="BR39" s="34"/>
      <c r="BS39" s="34"/>
      <c r="BT39" s="34"/>
      <c r="BU39" s="33">
        <f t="shared" si="18"/>
        <v>0</v>
      </c>
      <c r="BV39" s="34"/>
      <c r="BW39" s="34"/>
      <c r="BX39" s="33">
        <f t="shared" si="19"/>
        <v>0</v>
      </c>
      <c r="BY39" s="34"/>
      <c r="BZ39" s="34"/>
      <c r="CA39" s="33">
        <f t="shared" si="20"/>
        <v>0</v>
      </c>
      <c r="CB39" s="34"/>
      <c r="CC39" s="34"/>
      <c r="CD39" s="7">
        <f t="shared" si="21"/>
        <v>409</v>
      </c>
      <c r="CE39" s="8">
        <f t="shared" si="22"/>
        <v>380</v>
      </c>
      <c r="CF39" s="9">
        <f t="shared" si="23"/>
        <v>29</v>
      </c>
      <c r="CG39" s="10"/>
      <c r="CI39" s="45"/>
    </row>
    <row r="40" spans="1:87" ht="37.5" customHeight="1" x14ac:dyDescent="0.2">
      <c r="A40" s="6" t="s">
        <v>100</v>
      </c>
      <c r="B40" s="33">
        <f t="shared" si="0"/>
        <v>0</v>
      </c>
      <c r="C40" s="34"/>
      <c r="D40" s="34"/>
      <c r="E40" s="34"/>
      <c r="F40" s="34"/>
      <c r="G40" s="33">
        <f t="shared" si="1"/>
        <v>110</v>
      </c>
      <c r="H40" s="34">
        <v>0</v>
      </c>
      <c r="I40" s="34">
        <v>0</v>
      </c>
      <c r="J40" s="34">
        <v>0</v>
      </c>
      <c r="K40" s="34">
        <v>110</v>
      </c>
      <c r="L40" s="33">
        <f t="shared" si="2"/>
        <v>570</v>
      </c>
      <c r="M40" s="34">
        <v>0</v>
      </c>
      <c r="N40" s="34">
        <v>0</v>
      </c>
      <c r="O40" s="34">
        <v>0</v>
      </c>
      <c r="P40" s="34">
        <v>570</v>
      </c>
      <c r="Q40" s="33">
        <f t="shared" si="3"/>
        <v>0</v>
      </c>
      <c r="R40" s="34">
        <v>0</v>
      </c>
      <c r="S40" s="34">
        <v>0</v>
      </c>
      <c r="T40" s="33">
        <f t="shared" si="4"/>
        <v>0</v>
      </c>
      <c r="U40" s="34">
        <v>0</v>
      </c>
      <c r="V40" s="34">
        <v>0</v>
      </c>
      <c r="W40" s="33">
        <f t="shared" si="5"/>
        <v>0</v>
      </c>
      <c r="X40" s="34">
        <v>0</v>
      </c>
      <c r="Y40" s="34">
        <v>0</v>
      </c>
      <c r="Z40" s="33">
        <f t="shared" si="6"/>
        <v>216</v>
      </c>
      <c r="AA40" s="34">
        <v>216</v>
      </c>
      <c r="AB40" s="34"/>
      <c r="AC40" s="33">
        <f t="shared" si="7"/>
        <v>0</v>
      </c>
      <c r="AD40" s="34"/>
      <c r="AE40" s="34"/>
      <c r="AF40" s="34"/>
      <c r="AG40" s="33">
        <f t="shared" si="8"/>
        <v>0</v>
      </c>
      <c r="AH40" s="34"/>
      <c r="AI40" s="34"/>
      <c r="AJ40" s="33">
        <f t="shared" si="9"/>
        <v>0</v>
      </c>
      <c r="AK40" s="34"/>
      <c r="AL40" s="34"/>
      <c r="AM40" s="33">
        <f t="shared" si="10"/>
        <v>0</v>
      </c>
      <c r="AN40" s="34"/>
      <c r="AO40" s="34"/>
      <c r="AP40" s="33">
        <f t="shared" si="11"/>
        <v>0</v>
      </c>
      <c r="AQ40" s="34"/>
      <c r="AR40" s="34"/>
      <c r="AS40" s="33">
        <f t="shared" si="12"/>
        <v>0</v>
      </c>
      <c r="AT40" s="34"/>
      <c r="AU40" s="34"/>
      <c r="AV40" s="33">
        <f t="shared" si="13"/>
        <v>0</v>
      </c>
      <c r="AW40" s="33">
        <f t="shared" si="14"/>
        <v>0</v>
      </c>
      <c r="AX40" s="33">
        <f t="shared" si="14"/>
        <v>0</v>
      </c>
      <c r="AY40" s="35"/>
      <c r="AZ40" s="35"/>
      <c r="BA40" s="35"/>
      <c r="BB40" s="35"/>
      <c r="BC40" s="35"/>
      <c r="BD40" s="35"/>
      <c r="BE40" s="34"/>
      <c r="BF40" s="34"/>
      <c r="BG40" s="33">
        <f t="shared" si="15"/>
        <v>0</v>
      </c>
      <c r="BH40" s="34"/>
      <c r="BI40" s="34"/>
      <c r="BJ40" s="33">
        <f t="shared" si="16"/>
        <v>0</v>
      </c>
      <c r="BK40" s="34"/>
      <c r="BL40" s="34"/>
      <c r="BM40" s="33">
        <f t="shared" si="17"/>
        <v>76</v>
      </c>
      <c r="BN40" s="34">
        <v>42</v>
      </c>
      <c r="BO40" s="34">
        <v>0</v>
      </c>
      <c r="BP40" s="34">
        <v>34</v>
      </c>
      <c r="BQ40" s="34">
        <v>0</v>
      </c>
      <c r="BR40" s="34"/>
      <c r="BS40" s="34"/>
      <c r="BT40" s="34"/>
      <c r="BU40" s="33">
        <f t="shared" si="18"/>
        <v>0</v>
      </c>
      <c r="BV40" s="34"/>
      <c r="BW40" s="34"/>
      <c r="BX40" s="33">
        <f t="shared" si="19"/>
        <v>0</v>
      </c>
      <c r="BY40" s="34"/>
      <c r="BZ40" s="34"/>
      <c r="CA40" s="33">
        <f t="shared" si="20"/>
        <v>0</v>
      </c>
      <c r="CB40" s="34"/>
      <c r="CC40" s="34"/>
      <c r="CD40" s="7">
        <f t="shared" si="21"/>
        <v>972</v>
      </c>
      <c r="CE40" s="8">
        <f t="shared" si="22"/>
        <v>862</v>
      </c>
      <c r="CF40" s="9">
        <f t="shared" si="23"/>
        <v>110</v>
      </c>
      <c r="CG40" s="10"/>
      <c r="CI40" s="45"/>
    </row>
    <row r="41" spans="1:87" ht="47.25" x14ac:dyDescent="0.2">
      <c r="A41" s="6" t="s">
        <v>101</v>
      </c>
      <c r="B41" s="33">
        <f t="shared" si="0"/>
        <v>0</v>
      </c>
      <c r="C41" s="34"/>
      <c r="D41" s="34"/>
      <c r="E41" s="34"/>
      <c r="F41" s="34"/>
      <c r="G41" s="33">
        <f t="shared" si="1"/>
        <v>52</v>
      </c>
      <c r="H41" s="34">
        <v>0</v>
      </c>
      <c r="I41" s="34">
        <v>0</v>
      </c>
      <c r="J41" s="34">
        <v>0</v>
      </c>
      <c r="K41" s="34">
        <v>52</v>
      </c>
      <c r="L41" s="33">
        <f t="shared" si="2"/>
        <v>710</v>
      </c>
      <c r="M41" s="34">
        <v>0</v>
      </c>
      <c r="N41" s="34">
        <v>0</v>
      </c>
      <c r="O41" s="34">
        <v>0</v>
      </c>
      <c r="P41" s="34">
        <v>710</v>
      </c>
      <c r="Q41" s="33">
        <f t="shared" si="3"/>
        <v>0</v>
      </c>
      <c r="R41" s="34"/>
      <c r="S41" s="34"/>
      <c r="T41" s="33">
        <f t="shared" si="4"/>
        <v>0</v>
      </c>
      <c r="U41" s="34"/>
      <c r="V41" s="34"/>
      <c r="W41" s="33">
        <f t="shared" si="5"/>
        <v>0</v>
      </c>
      <c r="X41" s="34"/>
      <c r="Y41" s="34"/>
      <c r="Z41" s="33">
        <f t="shared" si="6"/>
        <v>0</v>
      </c>
      <c r="AA41" s="34"/>
      <c r="AB41" s="34"/>
      <c r="AC41" s="33">
        <f t="shared" si="7"/>
        <v>0</v>
      </c>
      <c r="AD41" s="34"/>
      <c r="AE41" s="34"/>
      <c r="AF41" s="34"/>
      <c r="AG41" s="33">
        <f t="shared" si="8"/>
        <v>0</v>
      </c>
      <c r="AH41" s="34"/>
      <c r="AI41" s="34"/>
      <c r="AJ41" s="33">
        <f t="shared" si="9"/>
        <v>0</v>
      </c>
      <c r="AK41" s="34"/>
      <c r="AL41" s="34"/>
      <c r="AM41" s="33">
        <f t="shared" si="10"/>
        <v>0</v>
      </c>
      <c r="AN41" s="34"/>
      <c r="AO41" s="34"/>
      <c r="AP41" s="33">
        <f t="shared" si="11"/>
        <v>0</v>
      </c>
      <c r="AQ41" s="34"/>
      <c r="AR41" s="34"/>
      <c r="AS41" s="33">
        <f t="shared" si="12"/>
        <v>0</v>
      </c>
      <c r="AT41" s="34"/>
      <c r="AU41" s="34"/>
      <c r="AV41" s="33">
        <f t="shared" si="13"/>
        <v>0</v>
      </c>
      <c r="AW41" s="33">
        <f t="shared" si="14"/>
        <v>0</v>
      </c>
      <c r="AX41" s="33">
        <f t="shared" si="14"/>
        <v>0</v>
      </c>
      <c r="AY41" s="35"/>
      <c r="AZ41" s="35"/>
      <c r="BA41" s="35"/>
      <c r="BB41" s="35"/>
      <c r="BC41" s="35"/>
      <c r="BD41" s="35"/>
      <c r="BE41" s="34"/>
      <c r="BF41" s="34"/>
      <c r="BG41" s="33">
        <f t="shared" si="15"/>
        <v>0</v>
      </c>
      <c r="BH41" s="34"/>
      <c r="BI41" s="34"/>
      <c r="BJ41" s="33">
        <f t="shared" si="16"/>
        <v>0</v>
      </c>
      <c r="BK41" s="34"/>
      <c r="BL41" s="34"/>
      <c r="BM41" s="33">
        <f t="shared" si="17"/>
        <v>119</v>
      </c>
      <c r="BN41" s="34">
        <v>89</v>
      </c>
      <c r="BO41" s="34">
        <v>0</v>
      </c>
      <c r="BP41" s="34">
        <v>30</v>
      </c>
      <c r="BQ41" s="34"/>
      <c r="BR41" s="34"/>
      <c r="BS41" s="34"/>
      <c r="BT41" s="34"/>
      <c r="BU41" s="33">
        <f t="shared" si="18"/>
        <v>0</v>
      </c>
      <c r="BV41" s="34"/>
      <c r="BW41" s="34"/>
      <c r="BX41" s="33">
        <f t="shared" si="19"/>
        <v>0</v>
      </c>
      <c r="BY41" s="34"/>
      <c r="BZ41" s="34"/>
      <c r="CA41" s="33">
        <f t="shared" si="20"/>
        <v>0</v>
      </c>
      <c r="CB41" s="34"/>
      <c r="CC41" s="34"/>
      <c r="CD41" s="7">
        <f t="shared" si="21"/>
        <v>881</v>
      </c>
      <c r="CE41" s="8">
        <f t="shared" si="22"/>
        <v>829</v>
      </c>
      <c r="CF41" s="9">
        <f t="shared" si="23"/>
        <v>52</v>
      </c>
      <c r="CG41" s="10"/>
      <c r="CI41" s="45"/>
    </row>
    <row r="42" spans="1:87" ht="47.25" x14ac:dyDescent="0.2">
      <c r="A42" s="6" t="s">
        <v>102</v>
      </c>
      <c r="B42" s="33">
        <f t="shared" si="0"/>
        <v>0</v>
      </c>
      <c r="C42" s="34"/>
      <c r="D42" s="34"/>
      <c r="E42" s="34"/>
      <c r="F42" s="34"/>
      <c r="G42" s="33">
        <f t="shared" si="1"/>
        <v>269</v>
      </c>
      <c r="H42" s="34">
        <v>0</v>
      </c>
      <c r="I42" s="34">
        <v>0</v>
      </c>
      <c r="J42" s="34">
        <v>0</v>
      </c>
      <c r="K42" s="34">
        <v>269</v>
      </c>
      <c r="L42" s="33">
        <f t="shared" si="2"/>
        <v>3404</v>
      </c>
      <c r="M42" s="34">
        <v>0</v>
      </c>
      <c r="N42" s="34">
        <v>0</v>
      </c>
      <c r="O42" s="34">
        <v>0</v>
      </c>
      <c r="P42" s="34">
        <v>3404</v>
      </c>
      <c r="Q42" s="33">
        <f t="shared" si="3"/>
        <v>0</v>
      </c>
      <c r="R42" s="34"/>
      <c r="S42" s="34"/>
      <c r="T42" s="33">
        <f t="shared" si="4"/>
        <v>0</v>
      </c>
      <c r="U42" s="34"/>
      <c r="V42" s="34"/>
      <c r="W42" s="33">
        <f t="shared" si="5"/>
        <v>0</v>
      </c>
      <c r="X42" s="34"/>
      <c r="Y42" s="34"/>
      <c r="Z42" s="33">
        <f t="shared" si="6"/>
        <v>0</v>
      </c>
      <c r="AA42" s="34"/>
      <c r="AB42" s="34"/>
      <c r="AC42" s="33">
        <f t="shared" si="7"/>
        <v>0</v>
      </c>
      <c r="AD42" s="34"/>
      <c r="AE42" s="34"/>
      <c r="AF42" s="34"/>
      <c r="AG42" s="33">
        <f t="shared" si="8"/>
        <v>0</v>
      </c>
      <c r="AH42" s="34"/>
      <c r="AI42" s="34"/>
      <c r="AJ42" s="33">
        <f t="shared" si="9"/>
        <v>0</v>
      </c>
      <c r="AK42" s="34"/>
      <c r="AL42" s="34"/>
      <c r="AM42" s="33">
        <f t="shared" si="10"/>
        <v>0</v>
      </c>
      <c r="AN42" s="34"/>
      <c r="AO42" s="34"/>
      <c r="AP42" s="33">
        <f t="shared" si="11"/>
        <v>0</v>
      </c>
      <c r="AQ42" s="34"/>
      <c r="AR42" s="34"/>
      <c r="AS42" s="33">
        <f t="shared" si="12"/>
        <v>0</v>
      </c>
      <c r="AT42" s="34"/>
      <c r="AU42" s="34"/>
      <c r="AV42" s="33">
        <f t="shared" si="13"/>
        <v>0</v>
      </c>
      <c r="AW42" s="33">
        <f t="shared" si="14"/>
        <v>0</v>
      </c>
      <c r="AX42" s="33">
        <f t="shared" si="14"/>
        <v>0</v>
      </c>
      <c r="AY42" s="35"/>
      <c r="AZ42" s="35"/>
      <c r="BA42" s="35"/>
      <c r="BB42" s="35"/>
      <c r="BC42" s="35"/>
      <c r="BD42" s="35"/>
      <c r="BE42" s="34"/>
      <c r="BF42" s="34"/>
      <c r="BG42" s="33">
        <f t="shared" si="15"/>
        <v>0</v>
      </c>
      <c r="BH42" s="34"/>
      <c r="BI42" s="34"/>
      <c r="BJ42" s="33">
        <f t="shared" si="16"/>
        <v>0</v>
      </c>
      <c r="BK42" s="34"/>
      <c r="BL42" s="34"/>
      <c r="BM42" s="33">
        <f t="shared" si="17"/>
        <v>0</v>
      </c>
      <c r="BN42" s="34"/>
      <c r="BO42" s="34"/>
      <c r="BP42" s="34"/>
      <c r="BQ42" s="34"/>
      <c r="BR42" s="34"/>
      <c r="BS42" s="34"/>
      <c r="BT42" s="34"/>
      <c r="BU42" s="33">
        <f t="shared" si="18"/>
        <v>0</v>
      </c>
      <c r="BV42" s="34"/>
      <c r="BW42" s="34"/>
      <c r="BX42" s="33">
        <f t="shared" si="19"/>
        <v>0</v>
      </c>
      <c r="BY42" s="34"/>
      <c r="BZ42" s="34"/>
      <c r="CA42" s="33">
        <f t="shared" si="20"/>
        <v>0</v>
      </c>
      <c r="CB42" s="34"/>
      <c r="CC42" s="34"/>
      <c r="CD42" s="7">
        <f t="shared" si="21"/>
        <v>3673</v>
      </c>
      <c r="CE42" s="8">
        <f t="shared" si="22"/>
        <v>3404</v>
      </c>
      <c r="CF42" s="9">
        <f t="shared" si="23"/>
        <v>269</v>
      </c>
      <c r="CG42" s="10"/>
      <c r="CI42" s="45"/>
    </row>
    <row r="43" spans="1:87" ht="47.25" x14ac:dyDescent="0.2">
      <c r="A43" s="6" t="s">
        <v>103</v>
      </c>
      <c r="B43" s="33">
        <f t="shared" si="0"/>
        <v>0</v>
      </c>
      <c r="C43" s="34"/>
      <c r="D43" s="34"/>
      <c r="E43" s="34"/>
      <c r="F43" s="34"/>
      <c r="G43" s="33">
        <f t="shared" si="1"/>
        <v>117</v>
      </c>
      <c r="H43" s="34">
        <v>0</v>
      </c>
      <c r="I43" s="34">
        <v>0</v>
      </c>
      <c r="J43" s="34">
        <v>0</v>
      </c>
      <c r="K43" s="34">
        <v>117</v>
      </c>
      <c r="L43" s="33">
        <f t="shared" si="2"/>
        <v>157</v>
      </c>
      <c r="M43" s="34">
        <v>0</v>
      </c>
      <c r="N43" s="34">
        <v>0</v>
      </c>
      <c r="O43" s="34">
        <v>0</v>
      </c>
      <c r="P43" s="34">
        <v>157</v>
      </c>
      <c r="Q43" s="33">
        <f t="shared" si="3"/>
        <v>0</v>
      </c>
      <c r="R43" s="34"/>
      <c r="S43" s="34"/>
      <c r="T43" s="33">
        <f t="shared" si="4"/>
        <v>0</v>
      </c>
      <c r="U43" s="34"/>
      <c r="V43" s="34"/>
      <c r="W43" s="33">
        <f t="shared" si="5"/>
        <v>0</v>
      </c>
      <c r="X43" s="34"/>
      <c r="Y43" s="34"/>
      <c r="Z43" s="33">
        <f t="shared" si="6"/>
        <v>0</v>
      </c>
      <c r="AA43" s="34"/>
      <c r="AB43" s="34"/>
      <c r="AC43" s="33">
        <f t="shared" si="7"/>
        <v>0</v>
      </c>
      <c r="AD43" s="34"/>
      <c r="AE43" s="34"/>
      <c r="AF43" s="34"/>
      <c r="AG43" s="33">
        <f t="shared" si="8"/>
        <v>0</v>
      </c>
      <c r="AH43" s="34"/>
      <c r="AI43" s="34"/>
      <c r="AJ43" s="33">
        <f t="shared" si="9"/>
        <v>0</v>
      </c>
      <c r="AK43" s="34"/>
      <c r="AL43" s="34"/>
      <c r="AM43" s="33">
        <f t="shared" si="10"/>
        <v>0</v>
      </c>
      <c r="AN43" s="34"/>
      <c r="AO43" s="34"/>
      <c r="AP43" s="33">
        <f t="shared" si="11"/>
        <v>0</v>
      </c>
      <c r="AQ43" s="34"/>
      <c r="AR43" s="34"/>
      <c r="AS43" s="33">
        <f t="shared" si="12"/>
        <v>0</v>
      </c>
      <c r="AT43" s="34"/>
      <c r="AU43" s="34"/>
      <c r="AV43" s="33">
        <f t="shared" si="13"/>
        <v>0</v>
      </c>
      <c r="AW43" s="33">
        <f t="shared" si="14"/>
        <v>0</v>
      </c>
      <c r="AX43" s="33">
        <f t="shared" si="14"/>
        <v>0</v>
      </c>
      <c r="AY43" s="35"/>
      <c r="AZ43" s="35"/>
      <c r="BA43" s="35"/>
      <c r="BB43" s="35"/>
      <c r="BC43" s="35"/>
      <c r="BD43" s="35"/>
      <c r="BE43" s="34"/>
      <c r="BF43" s="34"/>
      <c r="BG43" s="33">
        <f t="shared" si="15"/>
        <v>0</v>
      </c>
      <c r="BH43" s="34"/>
      <c r="BI43" s="34"/>
      <c r="BJ43" s="33">
        <f t="shared" si="16"/>
        <v>0</v>
      </c>
      <c r="BK43" s="34"/>
      <c r="BL43" s="34"/>
      <c r="BM43" s="33">
        <f t="shared" si="17"/>
        <v>60</v>
      </c>
      <c r="BN43" s="34">
        <v>60</v>
      </c>
      <c r="BO43" s="34"/>
      <c r="BP43" s="34"/>
      <c r="BQ43" s="34"/>
      <c r="BR43" s="34"/>
      <c r="BS43" s="34"/>
      <c r="BT43" s="34"/>
      <c r="BU43" s="33">
        <f t="shared" si="18"/>
        <v>0</v>
      </c>
      <c r="BV43" s="34"/>
      <c r="BW43" s="34"/>
      <c r="BX43" s="33">
        <f t="shared" si="19"/>
        <v>0</v>
      </c>
      <c r="BY43" s="34"/>
      <c r="BZ43" s="34"/>
      <c r="CA43" s="33">
        <f t="shared" si="20"/>
        <v>0</v>
      </c>
      <c r="CB43" s="34"/>
      <c r="CC43" s="34"/>
      <c r="CD43" s="7">
        <f t="shared" si="21"/>
        <v>334</v>
      </c>
      <c r="CE43" s="8">
        <f t="shared" si="22"/>
        <v>217</v>
      </c>
      <c r="CF43" s="9">
        <f t="shared" si="23"/>
        <v>117</v>
      </c>
      <c r="CG43" s="10"/>
      <c r="CI43" s="45"/>
    </row>
    <row r="44" spans="1:87" ht="31.5" x14ac:dyDescent="0.2">
      <c r="A44" s="6" t="s">
        <v>104</v>
      </c>
      <c r="B44" s="33">
        <f t="shared" si="0"/>
        <v>0</v>
      </c>
      <c r="C44" s="34"/>
      <c r="D44" s="34"/>
      <c r="E44" s="34"/>
      <c r="F44" s="34"/>
      <c r="G44" s="33">
        <f t="shared" si="1"/>
        <v>0</v>
      </c>
      <c r="H44" s="34"/>
      <c r="I44" s="34"/>
      <c r="J44" s="34"/>
      <c r="K44" s="34"/>
      <c r="L44" s="33">
        <f t="shared" si="2"/>
        <v>480</v>
      </c>
      <c r="M44" s="34">
        <v>0</v>
      </c>
      <c r="N44" s="34">
        <v>0</v>
      </c>
      <c r="O44" s="34">
        <v>0</v>
      </c>
      <c r="P44" s="34">
        <v>480</v>
      </c>
      <c r="Q44" s="33">
        <f t="shared" si="3"/>
        <v>0</v>
      </c>
      <c r="R44" s="34"/>
      <c r="S44" s="34"/>
      <c r="T44" s="33">
        <f t="shared" si="4"/>
        <v>0</v>
      </c>
      <c r="U44" s="34"/>
      <c r="V44" s="34"/>
      <c r="W44" s="33">
        <f t="shared" si="5"/>
        <v>0</v>
      </c>
      <c r="X44" s="34"/>
      <c r="Y44" s="34"/>
      <c r="Z44" s="33">
        <f t="shared" si="6"/>
        <v>0</v>
      </c>
      <c r="AA44" s="34"/>
      <c r="AB44" s="34"/>
      <c r="AC44" s="33">
        <f t="shared" si="7"/>
        <v>0</v>
      </c>
      <c r="AD44" s="34"/>
      <c r="AE44" s="34"/>
      <c r="AF44" s="34"/>
      <c r="AG44" s="33">
        <f t="shared" si="8"/>
        <v>0</v>
      </c>
      <c r="AH44" s="34"/>
      <c r="AI44" s="34"/>
      <c r="AJ44" s="33">
        <f t="shared" si="9"/>
        <v>0</v>
      </c>
      <c r="AK44" s="34"/>
      <c r="AL44" s="34"/>
      <c r="AM44" s="33">
        <f t="shared" si="10"/>
        <v>0</v>
      </c>
      <c r="AN44" s="34"/>
      <c r="AO44" s="34"/>
      <c r="AP44" s="33">
        <f t="shared" si="11"/>
        <v>0</v>
      </c>
      <c r="AQ44" s="34"/>
      <c r="AR44" s="34"/>
      <c r="AS44" s="33">
        <f t="shared" si="12"/>
        <v>0</v>
      </c>
      <c r="AT44" s="34"/>
      <c r="AU44" s="34"/>
      <c r="AV44" s="33">
        <f t="shared" si="13"/>
        <v>0</v>
      </c>
      <c r="AW44" s="33">
        <f t="shared" si="14"/>
        <v>0</v>
      </c>
      <c r="AX44" s="33">
        <f t="shared" si="14"/>
        <v>0</v>
      </c>
      <c r="AY44" s="35"/>
      <c r="AZ44" s="35"/>
      <c r="BA44" s="35"/>
      <c r="BB44" s="35"/>
      <c r="BC44" s="35"/>
      <c r="BD44" s="35"/>
      <c r="BE44" s="34"/>
      <c r="BF44" s="34"/>
      <c r="BG44" s="33">
        <f t="shared" si="15"/>
        <v>0</v>
      </c>
      <c r="BH44" s="34"/>
      <c r="BI44" s="34"/>
      <c r="BJ44" s="33">
        <f t="shared" si="16"/>
        <v>0</v>
      </c>
      <c r="BK44" s="34"/>
      <c r="BL44" s="34"/>
      <c r="BM44" s="33">
        <f t="shared" si="17"/>
        <v>114</v>
      </c>
      <c r="BN44" s="34">
        <v>114</v>
      </c>
      <c r="BO44" s="34"/>
      <c r="BP44" s="34"/>
      <c r="BQ44" s="34"/>
      <c r="BR44" s="34"/>
      <c r="BS44" s="34"/>
      <c r="BT44" s="34"/>
      <c r="BU44" s="33">
        <f t="shared" si="18"/>
        <v>0</v>
      </c>
      <c r="BV44" s="34"/>
      <c r="BW44" s="34"/>
      <c r="BX44" s="33">
        <f t="shared" si="19"/>
        <v>0</v>
      </c>
      <c r="BY44" s="34"/>
      <c r="BZ44" s="34"/>
      <c r="CA44" s="33">
        <f t="shared" si="20"/>
        <v>0</v>
      </c>
      <c r="CB44" s="34"/>
      <c r="CC44" s="34"/>
      <c r="CD44" s="7">
        <f t="shared" si="21"/>
        <v>594</v>
      </c>
      <c r="CE44" s="8">
        <f t="shared" si="22"/>
        <v>594</v>
      </c>
      <c r="CF44" s="9">
        <f t="shared" si="23"/>
        <v>0</v>
      </c>
      <c r="CG44" s="10"/>
      <c r="CI44" s="45"/>
    </row>
    <row r="45" spans="1:87" ht="47.25" x14ac:dyDescent="0.2">
      <c r="A45" s="6" t="s">
        <v>105</v>
      </c>
      <c r="B45" s="33">
        <f t="shared" si="0"/>
        <v>0</v>
      </c>
      <c r="C45" s="34"/>
      <c r="D45" s="34"/>
      <c r="E45" s="34"/>
      <c r="F45" s="34"/>
      <c r="G45" s="33">
        <f t="shared" si="1"/>
        <v>30</v>
      </c>
      <c r="H45" s="34">
        <v>0</v>
      </c>
      <c r="I45" s="34">
        <v>0</v>
      </c>
      <c r="J45" s="34">
        <v>0</v>
      </c>
      <c r="K45" s="34">
        <v>30</v>
      </c>
      <c r="L45" s="33">
        <f t="shared" si="2"/>
        <v>634</v>
      </c>
      <c r="M45" s="34">
        <v>0</v>
      </c>
      <c r="N45" s="34">
        <v>0</v>
      </c>
      <c r="O45" s="34">
        <v>0</v>
      </c>
      <c r="P45" s="34">
        <v>634</v>
      </c>
      <c r="Q45" s="33">
        <f t="shared" si="3"/>
        <v>0</v>
      </c>
      <c r="R45" s="34"/>
      <c r="S45" s="34"/>
      <c r="T45" s="33">
        <f t="shared" si="4"/>
        <v>0</v>
      </c>
      <c r="U45" s="34"/>
      <c r="V45" s="34"/>
      <c r="W45" s="33">
        <f t="shared" si="5"/>
        <v>0</v>
      </c>
      <c r="X45" s="34"/>
      <c r="Y45" s="34"/>
      <c r="Z45" s="33">
        <f t="shared" si="6"/>
        <v>0</v>
      </c>
      <c r="AA45" s="34"/>
      <c r="AB45" s="34"/>
      <c r="AC45" s="33">
        <f t="shared" si="7"/>
        <v>0</v>
      </c>
      <c r="AD45" s="34"/>
      <c r="AE45" s="34"/>
      <c r="AF45" s="34"/>
      <c r="AG45" s="33">
        <f t="shared" si="8"/>
        <v>0</v>
      </c>
      <c r="AH45" s="34"/>
      <c r="AI45" s="34"/>
      <c r="AJ45" s="33">
        <f t="shared" si="9"/>
        <v>0</v>
      </c>
      <c r="AK45" s="34"/>
      <c r="AL45" s="34"/>
      <c r="AM45" s="33">
        <f t="shared" si="10"/>
        <v>0</v>
      </c>
      <c r="AN45" s="34"/>
      <c r="AO45" s="34"/>
      <c r="AP45" s="33">
        <f t="shared" si="11"/>
        <v>0</v>
      </c>
      <c r="AQ45" s="34"/>
      <c r="AR45" s="34"/>
      <c r="AS45" s="33">
        <f t="shared" si="12"/>
        <v>0</v>
      </c>
      <c r="AT45" s="34"/>
      <c r="AU45" s="34"/>
      <c r="AV45" s="33">
        <f t="shared" si="13"/>
        <v>0</v>
      </c>
      <c r="AW45" s="33">
        <f t="shared" si="14"/>
        <v>0</v>
      </c>
      <c r="AX45" s="33">
        <f t="shared" si="14"/>
        <v>0</v>
      </c>
      <c r="AY45" s="35"/>
      <c r="AZ45" s="35"/>
      <c r="BA45" s="35"/>
      <c r="BB45" s="35"/>
      <c r="BC45" s="35"/>
      <c r="BD45" s="35"/>
      <c r="BE45" s="34"/>
      <c r="BF45" s="34"/>
      <c r="BG45" s="33">
        <f t="shared" si="15"/>
        <v>0</v>
      </c>
      <c r="BH45" s="34"/>
      <c r="BI45" s="34"/>
      <c r="BJ45" s="33">
        <f t="shared" si="16"/>
        <v>0</v>
      </c>
      <c r="BK45" s="34"/>
      <c r="BL45" s="34"/>
      <c r="BM45" s="33">
        <f t="shared" si="17"/>
        <v>225</v>
      </c>
      <c r="BN45" s="34">
        <v>187</v>
      </c>
      <c r="BO45" s="34"/>
      <c r="BP45" s="34">
        <v>38</v>
      </c>
      <c r="BQ45" s="34"/>
      <c r="BR45" s="34"/>
      <c r="BS45" s="34"/>
      <c r="BT45" s="34"/>
      <c r="BU45" s="33">
        <f t="shared" si="18"/>
        <v>0</v>
      </c>
      <c r="BV45" s="34"/>
      <c r="BW45" s="34"/>
      <c r="BX45" s="33">
        <f t="shared" si="19"/>
        <v>0</v>
      </c>
      <c r="BY45" s="34"/>
      <c r="BZ45" s="34"/>
      <c r="CA45" s="33">
        <f t="shared" si="20"/>
        <v>0</v>
      </c>
      <c r="CB45" s="34"/>
      <c r="CC45" s="34"/>
      <c r="CD45" s="7">
        <f t="shared" si="21"/>
        <v>889</v>
      </c>
      <c r="CE45" s="8">
        <f t="shared" si="22"/>
        <v>859</v>
      </c>
      <c r="CF45" s="9">
        <f t="shared" si="23"/>
        <v>30</v>
      </c>
      <c r="CG45" s="10"/>
      <c r="CI45" s="45"/>
    </row>
    <row r="46" spans="1:87" ht="35.25" customHeight="1" x14ac:dyDescent="0.2">
      <c r="A46" s="6" t="s">
        <v>106</v>
      </c>
      <c r="B46" s="33">
        <f t="shared" si="0"/>
        <v>0</v>
      </c>
      <c r="C46" s="34"/>
      <c r="D46" s="34"/>
      <c r="E46" s="34"/>
      <c r="F46" s="34"/>
      <c r="G46" s="33">
        <f t="shared" si="1"/>
        <v>90</v>
      </c>
      <c r="H46" s="34">
        <v>0</v>
      </c>
      <c r="I46" s="34">
        <v>0</v>
      </c>
      <c r="J46" s="34">
        <v>0</v>
      </c>
      <c r="K46" s="34">
        <v>90</v>
      </c>
      <c r="L46" s="33">
        <f t="shared" si="2"/>
        <v>257</v>
      </c>
      <c r="M46" s="34">
        <v>0</v>
      </c>
      <c r="N46" s="34">
        <v>0</v>
      </c>
      <c r="O46" s="34">
        <v>0</v>
      </c>
      <c r="P46" s="34">
        <v>257</v>
      </c>
      <c r="Q46" s="33">
        <f t="shared" si="3"/>
        <v>0</v>
      </c>
      <c r="R46" s="34"/>
      <c r="S46" s="34"/>
      <c r="T46" s="33">
        <f t="shared" si="4"/>
        <v>0</v>
      </c>
      <c r="U46" s="34"/>
      <c r="V46" s="34"/>
      <c r="W46" s="33">
        <f t="shared" si="5"/>
        <v>0</v>
      </c>
      <c r="X46" s="34"/>
      <c r="Y46" s="34"/>
      <c r="Z46" s="33">
        <f t="shared" si="6"/>
        <v>0</v>
      </c>
      <c r="AA46" s="34"/>
      <c r="AB46" s="34"/>
      <c r="AC46" s="33">
        <f t="shared" si="7"/>
        <v>0</v>
      </c>
      <c r="AD46" s="34"/>
      <c r="AE46" s="34"/>
      <c r="AF46" s="34"/>
      <c r="AG46" s="33">
        <f t="shared" si="8"/>
        <v>0</v>
      </c>
      <c r="AH46" s="34"/>
      <c r="AI46" s="34"/>
      <c r="AJ46" s="33">
        <f t="shared" si="9"/>
        <v>0</v>
      </c>
      <c r="AK46" s="34"/>
      <c r="AL46" s="34"/>
      <c r="AM46" s="33">
        <f t="shared" si="10"/>
        <v>0</v>
      </c>
      <c r="AN46" s="34"/>
      <c r="AO46" s="34"/>
      <c r="AP46" s="33">
        <f t="shared" si="11"/>
        <v>32</v>
      </c>
      <c r="AQ46" s="34">
        <v>32</v>
      </c>
      <c r="AR46" s="34">
        <v>0</v>
      </c>
      <c r="AS46" s="33">
        <f t="shared" si="12"/>
        <v>0</v>
      </c>
      <c r="AT46" s="34">
        <v>0</v>
      </c>
      <c r="AU46" s="34">
        <v>0</v>
      </c>
      <c r="AV46" s="33">
        <f t="shared" si="13"/>
        <v>0</v>
      </c>
      <c r="AW46" s="33">
        <f t="shared" si="14"/>
        <v>0</v>
      </c>
      <c r="AX46" s="33">
        <f t="shared" si="14"/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4">
        <v>0</v>
      </c>
      <c r="BF46" s="34">
        <v>0</v>
      </c>
      <c r="BG46" s="33">
        <f t="shared" si="15"/>
        <v>0</v>
      </c>
      <c r="BH46" s="34">
        <v>0</v>
      </c>
      <c r="BI46" s="34">
        <v>0</v>
      </c>
      <c r="BJ46" s="33">
        <f t="shared" si="16"/>
        <v>0</v>
      </c>
      <c r="BK46" s="34">
        <v>0</v>
      </c>
      <c r="BL46" s="34">
        <v>0</v>
      </c>
      <c r="BM46" s="33">
        <f t="shared" si="17"/>
        <v>66</v>
      </c>
      <c r="BN46" s="34">
        <v>66</v>
      </c>
      <c r="BO46" s="34"/>
      <c r="BP46" s="34"/>
      <c r="BQ46" s="34"/>
      <c r="BR46" s="34"/>
      <c r="BS46" s="34"/>
      <c r="BT46" s="34"/>
      <c r="BU46" s="33">
        <f t="shared" si="18"/>
        <v>0</v>
      </c>
      <c r="BV46" s="34"/>
      <c r="BW46" s="34"/>
      <c r="BX46" s="33">
        <f t="shared" si="19"/>
        <v>0</v>
      </c>
      <c r="BY46" s="34"/>
      <c r="BZ46" s="34"/>
      <c r="CA46" s="33">
        <f t="shared" si="20"/>
        <v>0</v>
      </c>
      <c r="CB46" s="34"/>
      <c r="CC46" s="34"/>
      <c r="CD46" s="7">
        <f t="shared" si="21"/>
        <v>445</v>
      </c>
      <c r="CE46" s="8">
        <f t="shared" si="22"/>
        <v>355</v>
      </c>
      <c r="CF46" s="9">
        <f t="shared" si="23"/>
        <v>90</v>
      </c>
      <c r="CG46" s="10"/>
      <c r="CI46" s="45"/>
    </row>
    <row r="47" spans="1:87" ht="47.25" x14ac:dyDescent="0.2">
      <c r="A47" s="6" t="s">
        <v>107</v>
      </c>
      <c r="B47" s="33">
        <f t="shared" si="0"/>
        <v>0</v>
      </c>
      <c r="C47" s="34"/>
      <c r="D47" s="34"/>
      <c r="E47" s="34"/>
      <c r="F47" s="34"/>
      <c r="G47" s="33">
        <f t="shared" si="1"/>
        <v>205</v>
      </c>
      <c r="H47" s="34">
        <v>0</v>
      </c>
      <c r="I47" s="34">
        <v>0</v>
      </c>
      <c r="J47" s="34">
        <v>0</v>
      </c>
      <c r="K47" s="34">
        <v>205</v>
      </c>
      <c r="L47" s="33">
        <f t="shared" si="2"/>
        <v>708</v>
      </c>
      <c r="M47" s="34">
        <v>0</v>
      </c>
      <c r="N47" s="34">
        <v>0</v>
      </c>
      <c r="O47" s="34">
        <v>0</v>
      </c>
      <c r="P47" s="34">
        <v>708</v>
      </c>
      <c r="Q47" s="33">
        <f t="shared" si="3"/>
        <v>0</v>
      </c>
      <c r="R47" s="34"/>
      <c r="S47" s="34"/>
      <c r="T47" s="33">
        <f t="shared" si="4"/>
        <v>0</v>
      </c>
      <c r="U47" s="34"/>
      <c r="V47" s="34"/>
      <c r="W47" s="33">
        <f t="shared" si="5"/>
        <v>0</v>
      </c>
      <c r="X47" s="34"/>
      <c r="Y47" s="34"/>
      <c r="Z47" s="33">
        <f t="shared" si="6"/>
        <v>0</v>
      </c>
      <c r="AA47" s="34"/>
      <c r="AB47" s="34"/>
      <c r="AC47" s="33">
        <f t="shared" si="7"/>
        <v>0</v>
      </c>
      <c r="AD47" s="34"/>
      <c r="AE47" s="34"/>
      <c r="AF47" s="34"/>
      <c r="AG47" s="33">
        <f t="shared" si="8"/>
        <v>0</v>
      </c>
      <c r="AH47" s="34"/>
      <c r="AI47" s="34"/>
      <c r="AJ47" s="33">
        <f t="shared" si="9"/>
        <v>0</v>
      </c>
      <c r="AK47" s="34"/>
      <c r="AL47" s="34"/>
      <c r="AM47" s="33">
        <f t="shared" si="10"/>
        <v>0</v>
      </c>
      <c r="AN47" s="34"/>
      <c r="AO47" s="34"/>
      <c r="AP47" s="33">
        <f t="shared" si="11"/>
        <v>0</v>
      </c>
      <c r="AQ47" s="34"/>
      <c r="AR47" s="34"/>
      <c r="AS47" s="33">
        <f t="shared" si="12"/>
        <v>0</v>
      </c>
      <c r="AT47" s="34"/>
      <c r="AU47" s="34"/>
      <c r="AV47" s="33">
        <f t="shared" si="13"/>
        <v>0</v>
      </c>
      <c r="AW47" s="33">
        <f t="shared" si="14"/>
        <v>0</v>
      </c>
      <c r="AX47" s="33">
        <f t="shared" si="14"/>
        <v>0</v>
      </c>
      <c r="AY47" s="35"/>
      <c r="AZ47" s="35"/>
      <c r="BA47" s="35"/>
      <c r="BB47" s="35"/>
      <c r="BC47" s="35"/>
      <c r="BD47" s="35"/>
      <c r="BE47" s="34"/>
      <c r="BF47" s="34"/>
      <c r="BG47" s="33">
        <f t="shared" si="15"/>
        <v>0</v>
      </c>
      <c r="BH47" s="34"/>
      <c r="BI47" s="34"/>
      <c r="BJ47" s="33">
        <f t="shared" si="16"/>
        <v>0</v>
      </c>
      <c r="BK47" s="34"/>
      <c r="BL47" s="34"/>
      <c r="BM47" s="33">
        <f t="shared" si="17"/>
        <v>208</v>
      </c>
      <c r="BN47" s="34">
        <v>126</v>
      </c>
      <c r="BO47" s="34">
        <v>0</v>
      </c>
      <c r="BP47" s="34">
        <v>82</v>
      </c>
      <c r="BQ47" s="34">
        <v>0</v>
      </c>
      <c r="BR47" s="34"/>
      <c r="BS47" s="34"/>
      <c r="BT47" s="34"/>
      <c r="BU47" s="33">
        <f t="shared" si="18"/>
        <v>0</v>
      </c>
      <c r="BV47" s="34"/>
      <c r="BW47" s="34"/>
      <c r="BX47" s="33">
        <f t="shared" si="19"/>
        <v>0</v>
      </c>
      <c r="BY47" s="34"/>
      <c r="BZ47" s="34"/>
      <c r="CA47" s="33">
        <f t="shared" si="20"/>
        <v>0</v>
      </c>
      <c r="CB47" s="34"/>
      <c r="CC47" s="34"/>
      <c r="CD47" s="7">
        <f t="shared" si="21"/>
        <v>1121</v>
      </c>
      <c r="CE47" s="8">
        <f t="shared" si="22"/>
        <v>916</v>
      </c>
      <c r="CF47" s="9">
        <f t="shared" si="23"/>
        <v>205</v>
      </c>
      <c r="CG47" s="10"/>
      <c r="CI47" s="45"/>
    </row>
    <row r="48" spans="1:87" ht="47.25" x14ac:dyDescent="0.2">
      <c r="A48" s="6" t="s">
        <v>108</v>
      </c>
      <c r="B48" s="33">
        <f t="shared" si="0"/>
        <v>0</v>
      </c>
      <c r="C48" s="34"/>
      <c r="D48" s="34"/>
      <c r="E48" s="34"/>
      <c r="F48" s="34"/>
      <c r="G48" s="33">
        <f t="shared" si="1"/>
        <v>0</v>
      </c>
      <c r="H48" s="34"/>
      <c r="I48" s="34"/>
      <c r="J48" s="34"/>
      <c r="K48" s="34"/>
      <c r="L48" s="33">
        <f t="shared" si="2"/>
        <v>680</v>
      </c>
      <c r="M48" s="34">
        <v>0</v>
      </c>
      <c r="N48" s="34">
        <v>0</v>
      </c>
      <c r="O48" s="34">
        <v>0</v>
      </c>
      <c r="P48" s="34">
        <v>680</v>
      </c>
      <c r="Q48" s="33">
        <f t="shared" si="3"/>
        <v>0</v>
      </c>
      <c r="R48" s="34"/>
      <c r="S48" s="34"/>
      <c r="T48" s="33">
        <f t="shared" si="4"/>
        <v>0</v>
      </c>
      <c r="U48" s="34"/>
      <c r="V48" s="34"/>
      <c r="W48" s="33">
        <f t="shared" si="5"/>
        <v>0</v>
      </c>
      <c r="X48" s="34"/>
      <c r="Y48" s="34"/>
      <c r="Z48" s="33">
        <f t="shared" si="6"/>
        <v>0</v>
      </c>
      <c r="AA48" s="34"/>
      <c r="AB48" s="34"/>
      <c r="AC48" s="33">
        <f t="shared" si="7"/>
        <v>0</v>
      </c>
      <c r="AD48" s="34"/>
      <c r="AE48" s="34"/>
      <c r="AF48" s="34"/>
      <c r="AG48" s="33">
        <f t="shared" si="8"/>
        <v>0</v>
      </c>
      <c r="AH48" s="34"/>
      <c r="AI48" s="34"/>
      <c r="AJ48" s="33">
        <f t="shared" si="9"/>
        <v>0</v>
      </c>
      <c r="AK48" s="34"/>
      <c r="AL48" s="34"/>
      <c r="AM48" s="33">
        <f t="shared" si="10"/>
        <v>0</v>
      </c>
      <c r="AN48" s="34"/>
      <c r="AO48" s="34"/>
      <c r="AP48" s="33">
        <f t="shared" si="11"/>
        <v>0</v>
      </c>
      <c r="AQ48" s="34"/>
      <c r="AR48" s="34"/>
      <c r="AS48" s="33">
        <f t="shared" si="12"/>
        <v>0</v>
      </c>
      <c r="AT48" s="34"/>
      <c r="AU48" s="34"/>
      <c r="AV48" s="33">
        <f t="shared" si="13"/>
        <v>0</v>
      </c>
      <c r="AW48" s="33">
        <f t="shared" si="14"/>
        <v>0</v>
      </c>
      <c r="AX48" s="33">
        <f t="shared" si="14"/>
        <v>0</v>
      </c>
      <c r="AY48" s="35"/>
      <c r="AZ48" s="35"/>
      <c r="BA48" s="35"/>
      <c r="BB48" s="35"/>
      <c r="BC48" s="35"/>
      <c r="BD48" s="35"/>
      <c r="BE48" s="34"/>
      <c r="BF48" s="34"/>
      <c r="BG48" s="33">
        <f t="shared" si="15"/>
        <v>0</v>
      </c>
      <c r="BH48" s="34"/>
      <c r="BI48" s="34"/>
      <c r="BJ48" s="33">
        <f t="shared" si="16"/>
        <v>0</v>
      </c>
      <c r="BK48" s="34"/>
      <c r="BL48" s="34"/>
      <c r="BM48" s="33">
        <f t="shared" si="17"/>
        <v>0</v>
      </c>
      <c r="BN48" s="34"/>
      <c r="BO48" s="34"/>
      <c r="BP48" s="34"/>
      <c r="BQ48" s="34"/>
      <c r="BR48" s="34"/>
      <c r="BS48" s="34"/>
      <c r="BT48" s="34"/>
      <c r="BU48" s="33">
        <f t="shared" si="18"/>
        <v>0</v>
      </c>
      <c r="BV48" s="34"/>
      <c r="BW48" s="34"/>
      <c r="BX48" s="33">
        <f t="shared" si="19"/>
        <v>0</v>
      </c>
      <c r="BY48" s="34"/>
      <c r="BZ48" s="34"/>
      <c r="CA48" s="33">
        <f t="shared" si="20"/>
        <v>0</v>
      </c>
      <c r="CB48" s="34"/>
      <c r="CC48" s="34"/>
      <c r="CD48" s="7">
        <f t="shared" si="21"/>
        <v>680</v>
      </c>
      <c r="CE48" s="8">
        <f t="shared" si="22"/>
        <v>680</v>
      </c>
      <c r="CF48" s="9">
        <f t="shared" si="23"/>
        <v>0</v>
      </c>
      <c r="CG48" s="10"/>
      <c r="CI48" s="45"/>
    </row>
    <row r="49" spans="1:87" ht="47.25" x14ac:dyDescent="0.2">
      <c r="A49" s="6" t="s">
        <v>109</v>
      </c>
      <c r="B49" s="33">
        <f t="shared" si="0"/>
        <v>0</v>
      </c>
      <c r="C49" s="34">
        <v>0</v>
      </c>
      <c r="D49" s="34">
        <v>0</v>
      </c>
      <c r="E49" s="34">
        <v>0</v>
      </c>
      <c r="F49" s="34">
        <v>0</v>
      </c>
      <c r="G49" s="33">
        <f t="shared" si="1"/>
        <v>0</v>
      </c>
      <c r="H49" s="34">
        <v>0</v>
      </c>
      <c r="I49" s="34">
        <v>0</v>
      </c>
      <c r="J49" s="34">
        <v>0</v>
      </c>
      <c r="K49" s="34">
        <v>0</v>
      </c>
      <c r="L49" s="33">
        <f t="shared" si="2"/>
        <v>901</v>
      </c>
      <c r="M49" s="34">
        <v>85</v>
      </c>
      <c r="N49" s="34">
        <v>96</v>
      </c>
      <c r="O49" s="34">
        <v>0</v>
      </c>
      <c r="P49" s="34">
        <v>720</v>
      </c>
      <c r="Q49" s="33">
        <f t="shared" si="3"/>
        <v>0</v>
      </c>
      <c r="R49" s="34">
        <v>0</v>
      </c>
      <c r="S49" s="34">
        <v>0</v>
      </c>
      <c r="T49" s="33">
        <f t="shared" si="4"/>
        <v>78</v>
      </c>
      <c r="U49" s="34">
        <v>78</v>
      </c>
      <c r="V49" s="34">
        <v>0</v>
      </c>
      <c r="W49" s="33">
        <f t="shared" si="5"/>
        <v>0</v>
      </c>
      <c r="X49" s="34">
        <v>0</v>
      </c>
      <c r="Y49" s="34">
        <v>0</v>
      </c>
      <c r="Z49" s="33">
        <f t="shared" si="6"/>
        <v>550</v>
      </c>
      <c r="AA49" s="34">
        <v>550</v>
      </c>
      <c r="AB49" s="34">
        <v>0</v>
      </c>
      <c r="AC49" s="33">
        <f t="shared" si="7"/>
        <v>0</v>
      </c>
      <c r="AD49" s="34">
        <v>0</v>
      </c>
      <c r="AE49" s="34"/>
      <c r="AF49" s="34">
        <v>0</v>
      </c>
      <c r="AG49" s="33">
        <f t="shared" si="8"/>
        <v>90</v>
      </c>
      <c r="AH49" s="34">
        <v>90</v>
      </c>
      <c r="AI49" s="34">
        <v>0</v>
      </c>
      <c r="AJ49" s="33">
        <f t="shared" si="9"/>
        <v>0</v>
      </c>
      <c r="AK49" s="34">
        <v>0</v>
      </c>
      <c r="AL49" s="34">
        <v>0</v>
      </c>
      <c r="AM49" s="33">
        <f t="shared" si="10"/>
        <v>0</v>
      </c>
      <c r="AN49" s="34">
        <v>0</v>
      </c>
      <c r="AO49" s="34">
        <v>0</v>
      </c>
      <c r="AP49" s="33">
        <f t="shared" si="11"/>
        <v>780</v>
      </c>
      <c r="AQ49" s="34">
        <v>780</v>
      </c>
      <c r="AR49" s="34">
        <v>0</v>
      </c>
      <c r="AS49" s="33">
        <f t="shared" si="12"/>
        <v>0</v>
      </c>
      <c r="AT49" s="34">
        <v>0</v>
      </c>
      <c r="AU49" s="34">
        <v>0</v>
      </c>
      <c r="AV49" s="33">
        <f t="shared" si="13"/>
        <v>400</v>
      </c>
      <c r="AW49" s="33">
        <f t="shared" si="14"/>
        <v>400</v>
      </c>
      <c r="AX49" s="33">
        <f t="shared" si="14"/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4">
        <v>400</v>
      </c>
      <c r="BF49" s="34">
        <v>0</v>
      </c>
      <c r="BG49" s="33">
        <f t="shared" si="15"/>
        <v>160</v>
      </c>
      <c r="BH49" s="34">
        <v>160</v>
      </c>
      <c r="BI49" s="34">
        <v>0</v>
      </c>
      <c r="BJ49" s="33">
        <f t="shared" si="16"/>
        <v>0</v>
      </c>
      <c r="BK49" s="34">
        <v>0</v>
      </c>
      <c r="BL49" s="34">
        <v>0</v>
      </c>
      <c r="BM49" s="33">
        <f t="shared" si="17"/>
        <v>1867</v>
      </c>
      <c r="BN49" s="34">
        <v>262</v>
      </c>
      <c r="BO49" s="34">
        <v>0</v>
      </c>
      <c r="BP49" s="34">
        <v>900</v>
      </c>
      <c r="BQ49" s="34">
        <v>705</v>
      </c>
      <c r="BR49" s="34">
        <v>0</v>
      </c>
      <c r="BS49" s="34">
        <v>0</v>
      </c>
      <c r="BT49" s="34">
        <v>0</v>
      </c>
      <c r="BU49" s="33">
        <f t="shared" si="18"/>
        <v>0</v>
      </c>
      <c r="BV49" s="34">
        <v>0</v>
      </c>
      <c r="BW49" s="34">
        <v>0</v>
      </c>
      <c r="BX49" s="33">
        <f t="shared" si="19"/>
        <v>45</v>
      </c>
      <c r="BY49" s="34">
        <v>45</v>
      </c>
      <c r="BZ49" s="34">
        <v>0</v>
      </c>
      <c r="CA49" s="33">
        <f t="shared" si="20"/>
        <v>0</v>
      </c>
      <c r="CB49" s="34">
        <v>0</v>
      </c>
      <c r="CC49" s="34">
        <v>0</v>
      </c>
      <c r="CD49" s="7">
        <f t="shared" si="21"/>
        <v>4871</v>
      </c>
      <c r="CE49" s="8">
        <f t="shared" si="22"/>
        <v>4871</v>
      </c>
      <c r="CF49" s="9">
        <f t="shared" si="23"/>
        <v>0</v>
      </c>
      <c r="CG49" s="10"/>
      <c r="CI49" s="45"/>
    </row>
    <row r="50" spans="1:87" ht="47.25" x14ac:dyDescent="0.2">
      <c r="A50" s="6" t="s">
        <v>110</v>
      </c>
      <c r="B50" s="33">
        <f t="shared" si="0"/>
        <v>176</v>
      </c>
      <c r="C50" s="34">
        <v>176</v>
      </c>
      <c r="D50" s="34">
        <v>0</v>
      </c>
      <c r="E50" s="34">
        <v>0</v>
      </c>
      <c r="F50" s="34">
        <v>0</v>
      </c>
      <c r="G50" s="33">
        <f t="shared" si="1"/>
        <v>0</v>
      </c>
      <c r="H50" s="34">
        <v>0</v>
      </c>
      <c r="I50" s="34">
        <v>0</v>
      </c>
      <c r="J50" s="34">
        <v>0</v>
      </c>
      <c r="K50" s="34">
        <v>0</v>
      </c>
      <c r="L50" s="33">
        <f t="shared" si="2"/>
        <v>441</v>
      </c>
      <c r="M50" s="34">
        <v>0</v>
      </c>
      <c r="N50" s="34">
        <v>0</v>
      </c>
      <c r="O50" s="34">
        <v>141</v>
      </c>
      <c r="P50" s="34">
        <v>300</v>
      </c>
      <c r="Q50" s="33">
        <f t="shared" si="3"/>
        <v>0</v>
      </c>
      <c r="R50" s="34">
        <v>0</v>
      </c>
      <c r="S50" s="34">
        <v>0</v>
      </c>
      <c r="T50" s="33">
        <f t="shared" si="4"/>
        <v>0</v>
      </c>
      <c r="U50" s="34">
        <v>0</v>
      </c>
      <c r="V50" s="34">
        <v>0</v>
      </c>
      <c r="W50" s="33">
        <f t="shared" si="5"/>
        <v>0</v>
      </c>
      <c r="X50" s="34">
        <v>0</v>
      </c>
      <c r="Y50" s="34">
        <v>0</v>
      </c>
      <c r="Z50" s="33">
        <f t="shared" si="6"/>
        <v>457</v>
      </c>
      <c r="AA50" s="34">
        <v>457</v>
      </c>
      <c r="AB50" s="34">
        <v>0</v>
      </c>
      <c r="AC50" s="33">
        <f t="shared" si="7"/>
        <v>0</v>
      </c>
      <c r="AD50" s="34">
        <v>0</v>
      </c>
      <c r="AE50" s="34"/>
      <c r="AF50" s="34">
        <v>0</v>
      </c>
      <c r="AG50" s="33">
        <f t="shared" si="8"/>
        <v>0</v>
      </c>
      <c r="AH50" s="34">
        <v>0</v>
      </c>
      <c r="AI50" s="34">
        <v>0</v>
      </c>
      <c r="AJ50" s="33">
        <f t="shared" si="9"/>
        <v>0</v>
      </c>
      <c r="AK50" s="34">
        <v>0</v>
      </c>
      <c r="AL50" s="34">
        <v>0</v>
      </c>
      <c r="AM50" s="33">
        <f t="shared" si="10"/>
        <v>0</v>
      </c>
      <c r="AN50" s="34">
        <v>0</v>
      </c>
      <c r="AO50" s="34">
        <v>0</v>
      </c>
      <c r="AP50" s="33">
        <f t="shared" si="11"/>
        <v>0</v>
      </c>
      <c r="AQ50" s="34">
        <v>0</v>
      </c>
      <c r="AR50" s="34">
        <v>0</v>
      </c>
      <c r="AS50" s="33">
        <f t="shared" si="12"/>
        <v>0</v>
      </c>
      <c r="AT50" s="34">
        <v>0</v>
      </c>
      <c r="AU50" s="34">
        <v>0</v>
      </c>
      <c r="AV50" s="33">
        <f t="shared" si="13"/>
        <v>0</v>
      </c>
      <c r="AW50" s="33">
        <f t="shared" si="14"/>
        <v>0</v>
      </c>
      <c r="AX50" s="33">
        <f t="shared" si="14"/>
        <v>0</v>
      </c>
      <c r="AY50" s="35">
        <v>0</v>
      </c>
      <c r="AZ50" s="35">
        <v>0</v>
      </c>
      <c r="BA50" s="35">
        <v>0</v>
      </c>
      <c r="BB50" s="35">
        <v>0</v>
      </c>
      <c r="BC50" s="35">
        <v>0</v>
      </c>
      <c r="BD50" s="35">
        <v>0</v>
      </c>
      <c r="BE50" s="34">
        <v>0</v>
      </c>
      <c r="BF50" s="34">
        <v>0</v>
      </c>
      <c r="BG50" s="33">
        <f t="shared" si="15"/>
        <v>0</v>
      </c>
      <c r="BH50" s="34">
        <v>0</v>
      </c>
      <c r="BI50" s="34">
        <v>0</v>
      </c>
      <c r="BJ50" s="33">
        <f t="shared" si="16"/>
        <v>0</v>
      </c>
      <c r="BK50" s="34">
        <v>0</v>
      </c>
      <c r="BL50" s="34">
        <v>0</v>
      </c>
      <c r="BM50" s="33">
        <f t="shared" si="17"/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3">
        <f t="shared" si="18"/>
        <v>95</v>
      </c>
      <c r="BV50" s="34">
        <v>95</v>
      </c>
      <c r="BW50" s="34"/>
      <c r="BX50" s="33">
        <f t="shared" si="19"/>
        <v>0</v>
      </c>
      <c r="BY50" s="34"/>
      <c r="BZ50" s="34"/>
      <c r="CA50" s="33">
        <f t="shared" si="20"/>
        <v>0</v>
      </c>
      <c r="CB50" s="34"/>
      <c r="CC50" s="34"/>
      <c r="CD50" s="7">
        <f t="shared" si="21"/>
        <v>1169</v>
      </c>
      <c r="CE50" s="8">
        <f t="shared" si="22"/>
        <v>1169</v>
      </c>
      <c r="CF50" s="9">
        <f t="shared" si="23"/>
        <v>0</v>
      </c>
      <c r="CG50" s="10"/>
      <c r="CI50" s="45"/>
    </row>
    <row r="51" spans="1:87" ht="31.5" x14ac:dyDescent="0.2">
      <c r="A51" s="6" t="s">
        <v>111</v>
      </c>
      <c r="B51" s="33">
        <f t="shared" si="0"/>
        <v>0</v>
      </c>
      <c r="C51" s="34"/>
      <c r="D51" s="34"/>
      <c r="E51" s="34"/>
      <c r="F51" s="34"/>
      <c r="G51" s="33">
        <f t="shared" si="1"/>
        <v>947</v>
      </c>
      <c r="H51" s="34"/>
      <c r="I51" s="34"/>
      <c r="J51" s="34"/>
      <c r="K51" s="36">
        <v>947</v>
      </c>
      <c r="L51" s="33">
        <f t="shared" si="2"/>
        <v>0</v>
      </c>
      <c r="M51" s="34"/>
      <c r="N51" s="34"/>
      <c r="O51" s="34"/>
      <c r="P51" s="34"/>
      <c r="Q51" s="33">
        <f t="shared" si="3"/>
        <v>0</v>
      </c>
      <c r="R51" s="34"/>
      <c r="S51" s="34"/>
      <c r="T51" s="33">
        <f t="shared" si="4"/>
        <v>0</v>
      </c>
      <c r="U51" s="34"/>
      <c r="V51" s="34"/>
      <c r="W51" s="33">
        <f t="shared" si="5"/>
        <v>0</v>
      </c>
      <c r="X51" s="34"/>
      <c r="Y51" s="34"/>
      <c r="Z51" s="33">
        <f t="shared" si="6"/>
        <v>378</v>
      </c>
      <c r="AA51" s="34"/>
      <c r="AB51" s="36">
        <v>378</v>
      </c>
      <c r="AC51" s="33">
        <f t="shared" si="7"/>
        <v>0</v>
      </c>
      <c r="AD51" s="34"/>
      <c r="AE51" s="34"/>
      <c r="AF51" s="34"/>
      <c r="AG51" s="33">
        <f t="shared" si="8"/>
        <v>0</v>
      </c>
      <c r="AH51" s="34"/>
      <c r="AI51" s="34"/>
      <c r="AJ51" s="33">
        <f t="shared" si="9"/>
        <v>0</v>
      </c>
      <c r="AK51" s="34"/>
      <c r="AL51" s="34"/>
      <c r="AM51" s="33">
        <f t="shared" si="10"/>
        <v>0</v>
      </c>
      <c r="AN51" s="34"/>
      <c r="AO51" s="34"/>
      <c r="AP51" s="33">
        <f t="shared" si="11"/>
        <v>0</v>
      </c>
      <c r="AQ51" s="34"/>
      <c r="AR51" s="34"/>
      <c r="AS51" s="33">
        <f t="shared" si="12"/>
        <v>0</v>
      </c>
      <c r="AT51" s="34"/>
      <c r="AU51" s="34"/>
      <c r="AV51" s="33">
        <f t="shared" si="13"/>
        <v>0</v>
      </c>
      <c r="AW51" s="33">
        <f t="shared" si="14"/>
        <v>0</v>
      </c>
      <c r="AX51" s="33">
        <f t="shared" si="14"/>
        <v>0</v>
      </c>
      <c r="AY51" s="35"/>
      <c r="AZ51" s="35"/>
      <c r="BA51" s="35"/>
      <c r="BB51" s="35"/>
      <c r="BC51" s="35"/>
      <c r="BD51" s="35"/>
      <c r="BE51" s="34"/>
      <c r="BF51" s="34"/>
      <c r="BG51" s="33">
        <f t="shared" si="15"/>
        <v>0</v>
      </c>
      <c r="BH51" s="34"/>
      <c r="BI51" s="34"/>
      <c r="BJ51" s="33">
        <f t="shared" si="16"/>
        <v>0</v>
      </c>
      <c r="BK51" s="34"/>
      <c r="BL51" s="34"/>
      <c r="BM51" s="33">
        <f t="shared" si="17"/>
        <v>0</v>
      </c>
      <c r="BN51" s="34"/>
      <c r="BO51" s="34"/>
      <c r="BP51" s="34"/>
      <c r="BQ51" s="34"/>
      <c r="BR51" s="34"/>
      <c r="BS51" s="34"/>
      <c r="BT51" s="34"/>
      <c r="BU51" s="33">
        <f t="shared" si="18"/>
        <v>0</v>
      </c>
      <c r="BV51" s="34"/>
      <c r="BW51" s="34"/>
      <c r="BX51" s="33">
        <f t="shared" si="19"/>
        <v>0</v>
      </c>
      <c r="BY51" s="34"/>
      <c r="BZ51" s="34"/>
      <c r="CA51" s="33">
        <f t="shared" si="20"/>
        <v>0</v>
      </c>
      <c r="CB51" s="34"/>
      <c r="CC51" s="34"/>
      <c r="CD51" s="7">
        <f t="shared" si="21"/>
        <v>1325</v>
      </c>
      <c r="CE51" s="8">
        <f t="shared" si="22"/>
        <v>0</v>
      </c>
      <c r="CF51" s="9">
        <f t="shared" si="23"/>
        <v>1325</v>
      </c>
      <c r="CG51" s="10"/>
      <c r="CI51" s="45"/>
    </row>
    <row r="52" spans="1:87" ht="47.25" x14ac:dyDescent="0.2">
      <c r="A52" s="6" t="s">
        <v>112</v>
      </c>
      <c r="B52" s="33">
        <f t="shared" si="0"/>
        <v>0</v>
      </c>
      <c r="C52" s="34"/>
      <c r="D52" s="34"/>
      <c r="E52" s="34"/>
      <c r="F52" s="34"/>
      <c r="G52" s="33">
        <f t="shared" si="1"/>
        <v>0</v>
      </c>
      <c r="H52" s="34"/>
      <c r="I52" s="34"/>
      <c r="J52" s="34"/>
      <c r="K52" s="34"/>
      <c r="L52" s="33">
        <f t="shared" si="2"/>
        <v>2097</v>
      </c>
      <c r="M52" s="34">
        <v>0</v>
      </c>
      <c r="N52" s="34">
        <v>0</v>
      </c>
      <c r="O52" s="34">
        <v>0</v>
      </c>
      <c r="P52" s="34">
        <v>2097</v>
      </c>
      <c r="Q52" s="33">
        <f t="shared" si="3"/>
        <v>0</v>
      </c>
      <c r="R52" s="34">
        <v>0</v>
      </c>
      <c r="S52" s="34">
        <v>0</v>
      </c>
      <c r="T52" s="33">
        <f t="shared" si="4"/>
        <v>0</v>
      </c>
      <c r="U52" s="34">
        <v>0</v>
      </c>
      <c r="V52" s="34">
        <v>0</v>
      </c>
      <c r="W52" s="33">
        <f t="shared" si="5"/>
        <v>0</v>
      </c>
      <c r="X52" s="34">
        <v>0</v>
      </c>
      <c r="Y52" s="34">
        <v>0</v>
      </c>
      <c r="Z52" s="33">
        <f t="shared" si="6"/>
        <v>165</v>
      </c>
      <c r="AA52" s="34">
        <v>100</v>
      </c>
      <c r="AB52" s="34">
        <v>65</v>
      </c>
      <c r="AC52" s="33">
        <f t="shared" si="7"/>
        <v>0</v>
      </c>
      <c r="AD52" s="34"/>
      <c r="AE52" s="34"/>
      <c r="AF52" s="34"/>
      <c r="AG52" s="33">
        <f t="shared" si="8"/>
        <v>0</v>
      </c>
      <c r="AH52" s="34"/>
      <c r="AI52" s="34"/>
      <c r="AJ52" s="33">
        <f t="shared" si="9"/>
        <v>0</v>
      </c>
      <c r="AK52" s="34"/>
      <c r="AL52" s="34"/>
      <c r="AM52" s="33">
        <f t="shared" si="10"/>
        <v>0</v>
      </c>
      <c r="AN52" s="34"/>
      <c r="AO52" s="34"/>
      <c r="AP52" s="33">
        <f t="shared" si="11"/>
        <v>0</v>
      </c>
      <c r="AQ52" s="34"/>
      <c r="AR52" s="34"/>
      <c r="AS52" s="33">
        <f t="shared" si="12"/>
        <v>0</v>
      </c>
      <c r="AT52" s="34"/>
      <c r="AU52" s="34"/>
      <c r="AV52" s="33">
        <f t="shared" si="13"/>
        <v>0</v>
      </c>
      <c r="AW52" s="33">
        <f t="shared" si="14"/>
        <v>0</v>
      </c>
      <c r="AX52" s="33">
        <f t="shared" si="14"/>
        <v>0</v>
      </c>
      <c r="AY52" s="35"/>
      <c r="AZ52" s="35"/>
      <c r="BA52" s="35"/>
      <c r="BB52" s="35"/>
      <c r="BC52" s="35"/>
      <c r="BD52" s="35"/>
      <c r="BE52" s="34"/>
      <c r="BF52" s="34"/>
      <c r="BG52" s="33">
        <f t="shared" si="15"/>
        <v>0</v>
      </c>
      <c r="BH52" s="34"/>
      <c r="BI52" s="34"/>
      <c r="BJ52" s="33">
        <f t="shared" si="16"/>
        <v>0</v>
      </c>
      <c r="BK52" s="34"/>
      <c r="BL52" s="34"/>
      <c r="BM52" s="33">
        <f t="shared" si="17"/>
        <v>105</v>
      </c>
      <c r="BN52" s="34">
        <v>45</v>
      </c>
      <c r="BO52" s="34">
        <v>0</v>
      </c>
      <c r="BP52" s="34">
        <v>60</v>
      </c>
      <c r="BQ52" s="34"/>
      <c r="BR52" s="34"/>
      <c r="BS52" s="34"/>
      <c r="BT52" s="34"/>
      <c r="BU52" s="33">
        <f t="shared" si="18"/>
        <v>0</v>
      </c>
      <c r="BV52" s="34"/>
      <c r="BW52" s="34"/>
      <c r="BX52" s="33">
        <f t="shared" si="19"/>
        <v>0</v>
      </c>
      <c r="BY52" s="34"/>
      <c r="BZ52" s="34"/>
      <c r="CA52" s="33">
        <f t="shared" si="20"/>
        <v>0</v>
      </c>
      <c r="CB52" s="34"/>
      <c r="CC52" s="34"/>
      <c r="CD52" s="7">
        <f t="shared" si="21"/>
        <v>2367</v>
      </c>
      <c r="CE52" s="8">
        <f t="shared" si="22"/>
        <v>2302</v>
      </c>
      <c r="CF52" s="9">
        <f t="shared" si="23"/>
        <v>65</v>
      </c>
      <c r="CG52" s="10"/>
      <c r="CI52" s="45"/>
    </row>
    <row r="53" spans="1:87" ht="31.5" x14ac:dyDescent="0.2">
      <c r="A53" s="6" t="s">
        <v>113</v>
      </c>
      <c r="B53" s="33">
        <f t="shared" si="0"/>
        <v>0</v>
      </c>
      <c r="C53" s="34"/>
      <c r="D53" s="34"/>
      <c r="E53" s="34"/>
      <c r="F53" s="34"/>
      <c r="G53" s="33">
        <f t="shared" si="1"/>
        <v>0</v>
      </c>
      <c r="H53" s="34"/>
      <c r="I53" s="34"/>
      <c r="J53" s="34"/>
      <c r="K53" s="34"/>
      <c r="L53" s="33">
        <f t="shared" si="2"/>
        <v>1000</v>
      </c>
      <c r="M53" s="34">
        <v>0</v>
      </c>
      <c r="N53" s="34">
        <v>0</v>
      </c>
      <c r="O53" s="34">
        <v>0</v>
      </c>
      <c r="P53" s="34">
        <v>1000</v>
      </c>
      <c r="Q53" s="33">
        <f t="shared" si="3"/>
        <v>0</v>
      </c>
      <c r="R53" s="34">
        <v>0</v>
      </c>
      <c r="S53" s="34">
        <v>0</v>
      </c>
      <c r="T53" s="33">
        <f t="shared" si="4"/>
        <v>0</v>
      </c>
      <c r="U53" s="34">
        <v>0</v>
      </c>
      <c r="V53" s="34">
        <v>0</v>
      </c>
      <c r="W53" s="33">
        <f t="shared" si="5"/>
        <v>0</v>
      </c>
      <c r="X53" s="34">
        <v>0</v>
      </c>
      <c r="Y53" s="34">
        <v>0</v>
      </c>
      <c r="Z53" s="33">
        <f t="shared" si="6"/>
        <v>300</v>
      </c>
      <c r="AA53" s="34">
        <v>300</v>
      </c>
      <c r="AB53" s="34">
        <v>0</v>
      </c>
      <c r="AC53" s="33">
        <f t="shared" si="7"/>
        <v>0</v>
      </c>
      <c r="AD53" s="34"/>
      <c r="AE53" s="34"/>
      <c r="AF53" s="34"/>
      <c r="AG53" s="33">
        <f t="shared" si="8"/>
        <v>0</v>
      </c>
      <c r="AH53" s="34"/>
      <c r="AI53" s="34"/>
      <c r="AJ53" s="33">
        <f t="shared" si="9"/>
        <v>0</v>
      </c>
      <c r="AK53" s="34"/>
      <c r="AL53" s="34"/>
      <c r="AM53" s="33">
        <f t="shared" si="10"/>
        <v>0</v>
      </c>
      <c r="AN53" s="34"/>
      <c r="AO53" s="34"/>
      <c r="AP53" s="33">
        <f t="shared" si="11"/>
        <v>0</v>
      </c>
      <c r="AQ53" s="34"/>
      <c r="AR53" s="34"/>
      <c r="AS53" s="33">
        <f t="shared" si="12"/>
        <v>0</v>
      </c>
      <c r="AT53" s="34"/>
      <c r="AU53" s="34"/>
      <c r="AV53" s="33">
        <f t="shared" si="13"/>
        <v>0</v>
      </c>
      <c r="AW53" s="33">
        <f t="shared" si="14"/>
        <v>0</v>
      </c>
      <c r="AX53" s="33">
        <f t="shared" si="14"/>
        <v>0</v>
      </c>
      <c r="AY53" s="35"/>
      <c r="AZ53" s="35"/>
      <c r="BA53" s="35"/>
      <c r="BB53" s="35"/>
      <c r="BC53" s="35"/>
      <c r="BD53" s="35"/>
      <c r="BE53" s="34"/>
      <c r="BF53" s="34"/>
      <c r="BG53" s="33">
        <f t="shared" si="15"/>
        <v>0</v>
      </c>
      <c r="BH53" s="34"/>
      <c r="BI53" s="34"/>
      <c r="BJ53" s="33">
        <f t="shared" si="16"/>
        <v>0</v>
      </c>
      <c r="BK53" s="34"/>
      <c r="BL53" s="34"/>
      <c r="BM53" s="33">
        <f t="shared" si="17"/>
        <v>0</v>
      </c>
      <c r="BN53" s="34"/>
      <c r="BO53" s="34"/>
      <c r="BP53" s="34"/>
      <c r="BQ53" s="34"/>
      <c r="BR53" s="34"/>
      <c r="BS53" s="34"/>
      <c r="BT53" s="34"/>
      <c r="BU53" s="33">
        <f t="shared" si="18"/>
        <v>0</v>
      </c>
      <c r="BV53" s="34"/>
      <c r="BW53" s="34"/>
      <c r="BX53" s="33">
        <f t="shared" si="19"/>
        <v>0</v>
      </c>
      <c r="BY53" s="34"/>
      <c r="BZ53" s="34"/>
      <c r="CA53" s="33">
        <f t="shared" si="20"/>
        <v>0</v>
      </c>
      <c r="CB53" s="34"/>
      <c r="CC53" s="34"/>
      <c r="CD53" s="7">
        <f t="shared" si="21"/>
        <v>1300</v>
      </c>
      <c r="CE53" s="8">
        <f t="shared" si="22"/>
        <v>1300</v>
      </c>
      <c r="CF53" s="9">
        <f t="shared" si="23"/>
        <v>0</v>
      </c>
      <c r="CG53" s="10"/>
      <c r="CI53" s="45"/>
    </row>
    <row r="54" spans="1:87" ht="31.5" x14ac:dyDescent="0.2">
      <c r="A54" s="6" t="s">
        <v>114</v>
      </c>
      <c r="B54" s="33">
        <f t="shared" si="0"/>
        <v>0</v>
      </c>
      <c r="C54" s="34"/>
      <c r="D54" s="34"/>
      <c r="E54" s="34"/>
      <c r="F54" s="34"/>
      <c r="G54" s="33">
        <f t="shared" si="1"/>
        <v>0</v>
      </c>
      <c r="H54" s="34"/>
      <c r="I54" s="34"/>
      <c r="J54" s="34"/>
      <c r="K54" s="34"/>
      <c r="L54" s="33">
        <f t="shared" si="2"/>
        <v>400</v>
      </c>
      <c r="M54" s="34">
        <v>0</v>
      </c>
      <c r="N54" s="34">
        <v>0</v>
      </c>
      <c r="O54" s="34">
        <v>0</v>
      </c>
      <c r="P54" s="34">
        <v>400</v>
      </c>
      <c r="Q54" s="33">
        <f t="shared" si="3"/>
        <v>0</v>
      </c>
      <c r="R54" s="34"/>
      <c r="S54" s="34"/>
      <c r="T54" s="33">
        <f t="shared" si="4"/>
        <v>0</v>
      </c>
      <c r="U54" s="34"/>
      <c r="V54" s="34"/>
      <c r="W54" s="33">
        <f t="shared" si="5"/>
        <v>0</v>
      </c>
      <c r="X54" s="34"/>
      <c r="Y54" s="34"/>
      <c r="Z54" s="33">
        <f t="shared" si="6"/>
        <v>0</v>
      </c>
      <c r="AA54" s="34"/>
      <c r="AB54" s="34"/>
      <c r="AC54" s="33">
        <f t="shared" si="7"/>
        <v>0</v>
      </c>
      <c r="AD54" s="34"/>
      <c r="AE54" s="34"/>
      <c r="AF54" s="34"/>
      <c r="AG54" s="33">
        <f t="shared" si="8"/>
        <v>0</v>
      </c>
      <c r="AH54" s="34"/>
      <c r="AI54" s="34"/>
      <c r="AJ54" s="33">
        <f t="shared" si="9"/>
        <v>0</v>
      </c>
      <c r="AK54" s="34"/>
      <c r="AL54" s="34"/>
      <c r="AM54" s="33">
        <f t="shared" si="10"/>
        <v>0</v>
      </c>
      <c r="AN54" s="34"/>
      <c r="AO54" s="34"/>
      <c r="AP54" s="33">
        <f t="shared" si="11"/>
        <v>536</v>
      </c>
      <c r="AQ54" s="34">
        <v>536</v>
      </c>
      <c r="AR54" s="34"/>
      <c r="AS54" s="33">
        <f t="shared" si="12"/>
        <v>0</v>
      </c>
      <c r="AT54" s="34"/>
      <c r="AU54" s="34"/>
      <c r="AV54" s="33">
        <f t="shared" si="13"/>
        <v>0</v>
      </c>
      <c r="AW54" s="33">
        <f t="shared" si="14"/>
        <v>0</v>
      </c>
      <c r="AX54" s="33">
        <f t="shared" si="14"/>
        <v>0</v>
      </c>
      <c r="AY54" s="35"/>
      <c r="AZ54" s="35"/>
      <c r="BA54" s="35"/>
      <c r="BB54" s="35"/>
      <c r="BC54" s="35"/>
      <c r="BD54" s="35"/>
      <c r="BE54" s="34"/>
      <c r="BF54" s="34"/>
      <c r="BG54" s="33">
        <f t="shared" si="15"/>
        <v>0</v>
      </c>
      <c r="BH54" s="34"/>
      <c r="BI54" s="34"/>
      <c r="BJ54" s="33">
        <f t="shared" si="16"/>
        <v>0</v>
      </c>
      <c r="BK54" s="34"/>
      <c r="BL54" s="34"/>
      <c r="BM54" s="33">
        <f t="shared" si="17"/>
        <v>310</v>
      </c>
      <c r="BN54" s="34">
        <v>90</v>
      </c>
      <c r="BO54" s="34">
        <v>0</v>
      </c>
      <c r="BP54" s="34">
        <v>220</v>
      </c>
      <c r="BQ54" s="34"/>
      <c r="BR54" s="34"/>
      <c r="BS54" s="34"/>
      <c r="BT54" s="34"/>
      <c r="BU54" s="33">
        <f t="shared" si="18"/>
        <v>0</v>
      </c>
      <c r="BV54" s="34"/>
      <c r="BW54" s="34"/>
      <c r="BX54" s="33">
        <f t="shared" si="19"/>
        <v>0</v>
      </c>
      <c r="BY54" s="34"/>
      <c r="BZ54" s="34"/>
      <c r="CA54" s="33">
        <f t="shared" si="20"/>
        <v>0</v>
      </c>
      <c r="CB54" s="34"/>
      <c r="CC54" s="34"/>
      <c r="CD54" s="7">
        <f t="shared" si="21"/>
        <v>1246</v>
      </c>
      <c r="CE54" s="8">
        <f t="shared" si="22"/>
        <v>1246</v>
      </c>
      <c r="CF54" s="9">
        <f t="shared" si="23"/>
        <v>0</v>
      </c>
      <c r="CG54" s="10"/>
      <c r="CI54" s="45"/>
    </row>
    <row r="55" spans="1:87" ht="47.25" x14ac:dyDescent="0.2">
      <c r="A55" s="6" t="s">
        <v>115</v>
      </c>
      <c r="B55" s="33">
        <f t="shared" si="0"/>
        <v>0</v>
      </c>
      <c r="C55" s="34"/>
      <c r="D55" s="34"/>
      <c r="E55" s="34"/>
      <c r="F55" s="34"/>
      <c r="G55" s="33">
        <f t="shared" si="1"/>
        <v>0</v>
      </c>
      <c r="H55" s="34"/>
      <c r="I55" s="34"/>
      <c r="J55" s="34"/>
      <c r="K55" s="34"/>
      <c r="L55" s="33">
        <f t="shared" si="2"/>
        <v>260</v>
      </c>
      <c r="M55" s="34">
        <v>0</v>
      </c>
      <c r="N55" s="34">
        <v>0</v>
      </c>
      <c r="O55" s="34">
        <v>0</v>
      </c>
      <c r="P55" s="34">
        <v>260</v>
      </c>
      <c r="Q55" s="33">
        <f t="shared" si="3"/>
        <v>0</v>
      </c>
      <c r="R55" s="34"/>
      <c r="S55" s="34"/>
      <c r="T55" s="33">
        <f t="shared" si="4"/>
        <v>0</v>
      </c>
      <c r="U55" s="34"/>
      <c r="V55" s="34"/>
      <c r="W55" s="33">
        <f t="shared" si="5"/>
        <v>0</v>
      </c>
      <c r="X55" s="34"/>
      <c r="Y55" s="34"/>
      <c r="Z55" s="33">
        <f t="shared" si="6"/>
        <v>328</v>
      </c>
      <c r="AA55" s="34">
        <v>328</v>
      </c>
      <c r="AB55" s="34">
        <v>0</v>
      </c>
      <c r="AC55" s="33">
        <f t="shared" si="7"/>
        <v>0</v>
      </c>
      <c r="AD55" s="34">
        <v>0</v>
      </c>
      <c r="AE55" s="34"/>
      <c r="AF55" s="34">
        <v>0</v>
      </c>
      <c r="AG55" s="33">
        <f t="shared" si="8"/>
        <v>0</v>
      </c>
      <c r="AH55" s="34">
        <v>0</v>
      </c>
      <c r="AI55" s="34">
        <v>0</v>
      </c>
      <c r="AJ55" s="33">
        <f t="shared" si="9"/>
        <v>0</v>
      </c>
      <c r="AK55" s="34">
        <v>0</v>
      </c>
      <c r="AL55" s="34">
        <v>0</v>
      </c>
      <c r="AM55" s="33">
        <f t="shared" si="10"/>
        <v>0</v>
      </c>
      <c r="AN55" s="34">
        <v>0</v>
      </c>
      <c r="AO55" s="34">
        <v>0</v>
      </c>
      <c r="AP55" s="33">
        <f t="shared" si="11"/>
        <v>388</v>
      </c>
      <c r="AQ55" s="34">
        <v>388</v>
      </c>
      <c r="AR55" s="34"/>
      <c r="AS55" s="33">
        <f t="shared" si="12"/>
        <v>0</v>
      </c>
      <c r="AT55" s="34"/>
      <c r="AU55" s="34"/>
      <c r="AV55" s="33">
        <f t="shared" si="13"/>
        <v>0</v>
      </c>
      <c r="AW55" s="33">
        <f t="shared" si="14"/>
        <v>0</v>
      </c>
      <c r="AX55" s="33">
        <f t="shared" si="14"/>
        <v>0</v>
      </c>
      <c r="AY55" s="35"/>
      <c r="AZ55" s="35"/>
      <c r="BA55" s="35"/>
      <c r="BB55" s="35"/>
      <c r="BC55" s="35"/>
      <c r="BD55" s="35"/>
      <c r="BE55" s="34"/>
      <c r="BF55" s="34"/>
      <c r="BG55" s="33">
        <f t="shared" si="15"/>
        <v>0</v>
      </c>
      <c r="BH55" s="34"/>
      <c r="BI55" s="34"/>
      <c r="BJ55" s="33">
        <f t="shared" si="16"/>
        <v>0</v>
      </c>
      <c r="BK55" s="34"/>
      <c r="BL55" s="34"/>
      <c r="BM55" s="33">
        <f t="shared" si="17"/>
        <v>0</v>
      </c>
      <c r="BN55" s="34"/>
      <c r="BO55" s="34"/>
      <c r="BP55" s="34"/>
      <c r="BQ55" s="34"/>
      <c r="BR55" s="34"/>
      <c r="BS55" s="34"/>
      <c r="BT55" s="34"/>
      <c r="BU55" s="33">
        <f t="shared" si="18"/>
        <v>0</v>
      </c>
      <c r="BV55" s="34"/>
      <c r="BW55" s="34"/>
      <c r="BX55" s="33">
        <f t="shared" si="19"/>
        <v>0</v>
      </c>
      <c r="BY55" s="34"/>
      <c r="BZ55" s="34"/>
      <c r="CA55" s="33">
        <f t="shared" si="20"/>
        <v>0</v>
      </c>
      <c r="CB55" s="34"/>
      <c r="CC55" s="34"/>
      <c r="CD55" s="7">
        <f t="shared" si="21"/>
        <v>976</v>
      </c>
      <c r="CE55" s="8">
        <f t="shared" si="22"/>
        <v>976</v>
      </c>
      <c r="CF55" s="9">
        <f t="shared" si="23"/>
        <v>0</v>
      </c>
      <c r="CG55" s="10"/>
      <c r="CI55" s="45"/>
    </row>
    <row r="56" spans="1:87" ht="43.5" customHeight="1" x14ac:dyDescent="0.2">
      <c r="A56" s="6" t="s">
        <v>156</v>
      </c>
      <c r="B56" s="33">
        <f t="shared" si="0"/>
        <v>0</v>
      </c>
      <c r="C56" s="34">
        <v>0</v>
      </c>
      <c r="D56" s="34">
        <v>0</v>
      </c>
      <c r="E56" s="34">
        <v>0</v>
      </c>
      <c r="F56" s="34">
        <v>0</v>
      </c>
      <c r="G56" s="33">
        <f t="shared" si="1"/>
        <v>0</v>
      </c>
      <c r="H56" s="34">
        <v>0</v>
      </c>
      <c r="I56" s="34">
        <v>0</v>
      </c>
      <c r="J56" s="34">
        <v>0</v>
      </c>
      <c r="K56" s="34">
        <v>0</v>
      </c>
      <c r="L56" s="33">
        <f t="shared" si="2"/>
        <v>308</v>
      </c>
      <c r="M56" s="34">
        <v>0</v>
      </c>
      <c r="N56" s="34">
        <v>0</v>
      </c>
      <c r="O56" s="34">
        <v>0</v>
      </c>
      <c r="P56" s="34">
        <v>308</v>
      </c>
      <c r="Q56" s="33">
        <f t="shared" si="3"/>
        <v>0</v>
      </c>
      <c r="R56" s="34">
        <v>0</v>
      </c>
      <c r="S56" s="34">
        <v>0</v>
      </c>
      <c r="T56" s="33">
        <f t="shared" si="4"/>
        <v>120</v>
      </c>
      <c r="U56" s="34">
        <v>120</v>
      </c>
      <c r="V56" s="34">
        <v>0</v>
      </c>
      <c r="W56" s="33">
        <f t="shared" si="5"/>
        <v>0</v>
      </c>
      <c r="X56" s="34">
        <v>0</v>
      </c>
      <c r="Y56" s="34">
        <v>0</v>
      </c>
      <c r="Z56" s="33">
        <f t="shared" si="6"/>
        <v>170</v>
      </c>
      <c r="AA56" s="34">
        <v>170</v>
      </c>
      <c r="AB56" s="34">
        <v>0</v>
      </c>
      <c r="AC56" s="33">
        <f t="shared" si="7"/>
        <v>0</v>
      </c>
      <c r="AD56" s="34">
        <v>0</v>
      </c>
      <c r="AE56" s="34"/>
      <c r="AF56" s="34">
        <v>0</v>
      </c>
      <c r="AG56" s="33">
        <f t="shared" si="8"/>
        <v>0</v>
      </c>
      <c r="AH56" s="34">
        <v>0</v>
      </c>
      <c r="AI56" s="34">
        <v>0</v>
      </c>
      <c r="AJ56" s="33">
        <f t="shared" si="9"/>
        <v>0</v>
      </c>
      <c r="AK56" s="34">
        <v>0</v>
      </c>
      <c r="AL56" s="34">
        <v>0</v>
      </c>
      <c r="AM56" s="33">
        <f t="shared" si="10"/>
        <v>0</v>
      </c>
      <c r="AN56" s="34">
        <v>0</v>
      </c>
      <c r="AO56" s="34">
        <v>0</v>
      </c>
      <c r="AP56" s="33">
        <f t="shared" si="11"/>
        <v>0</v>
      </c>
      <c r="AQ56" s="34">
        <v>0</v>
      </c>
      <c r="AR56" s="34">
        <v>0</v>
      </c>
      <c r="AS56" s="33">
        <f t="shared" si="12"/>
        <v>0</v>
      </c>
      <c r="AT56" s="34">
        <v>0</v>
      </c>
      <c r="AU56" s="34">
        <v>0</v>
      </c>
      <c r="AV56" s="33">
        <f t="shared" si="13"/>
        <v>435</v>
      </c>
      <c r="AW56" s="33">
        <f t="shared" si="14"/>
        <v>435</v>
      </c>
      <c r="AX56" s="33">
        <f t="shared" si="14"/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0</v>
      </c>
      <c r="BE56" s="34">
        <f>585-150</f>
        <v>435</v>
      </c>
      <c r="BF56" s="34">
        <v>0</v>
      </c>
      <c r="BG56" s="33">
        <f t="shared" si="15"/>
        <v>0</v>
      </c>
      <c r="BH56" s="34">
        <v>0</v>
      </c>
      <c r="BI56" s="34">
        <v>0</v>
      </c>
      <c r="BJ56" s="33">
        <f t="shared" si="16"/>
        <v>0</v>
      </c>
      <c r="BK56" s="34">
        <v>0</v>
      </c>
      <c r="BL56" s="34">
        <v>0</v>
      </c>
      <c r="BM56" s="33">
        <f t="shared" si="17"/>
        <v>762</v>
      </c>
      <c r="BN56" s="34">
        <v>240</v>
      </c>
      <c r="BO56" s="34">
        <v>0</v>
      </c>
      <c r="BP56" s="34">
        <v>522</v>
      </c>
      <c r="BQ56" s="34">
        <v>0</v>
      </c>
      <c r="BR56" s="34">
        <v>0</v>
      </c>
      <c r="BS56" s="34">
        <v>0</v>
      </c>
      <c r="BT56" s="34">
        <v>0</v>
      </c>
      <c r="BU56" s="33">
        <f t="shared" si="18"/>
        <v>0</v>
      </c>
      <c r="BV56" s="34">
        <v>0</v>
      </c>
      <c r="BW56" s="34">
        <v>0</v>
      </c>
      <c r="BX56" s="33">
        <f t="shared" si="19"/>
        <v>0</v>
      </c>
      <c r="BY56" s="34">
        <v>0</v>
      </c>
      <c r="BZ56" s="34">
        <v>0</v>
      </c>
      <c r="CA56" s="33">
        <f t="shared" si="20"/>
        <v>0</v>
      </c>
      <c r="CB56" s="34">
        <v>0</v>
      </c>
      <c r="CC56" s="34">
        <v>0</v>
      </c>
      <c r="CD56" s="7">
        <f t="shared" si="21"/>
        <v>1795</v>
      </c>
      <c r="CE56" s="8">
        <f t="shared" si="22"/>
        <v>1795</v>
      </c>
      <c r="CF56" s="9">
        <f t="shared" si="23"/>
        <v>0</v>
      </c>
      <c r="CG56" s="10"/>
      <c r="CI56" s="45"/>
    </row>
    <row r="57" spans="1:87" ht="47.25" x14ac:dyDescent="0.2">
      <c r="A57" s="6" t="s">
        <v>116</v>
      </c>
      <c r="B57" s="33">
        <f t="shared" si="0"/>
        <v>0</v>
      </c>
      <c r="C57" s="34"/>
      <c r="D57" s="34"/>
      <c r="E57" s="34"/>
      <c r="F57" s="34"/>
      <c r="G57" s="33">
        <f t="shared" si="1"/>
        <v>0</v>
      </c>
      <c r="H57" s="34"/>
      <c r="I57" s="34"/>
      <c r="J57" s="34"/>
      <c r="K57" s="34"/>
      <c r="L57" s="33">
        <f t="shared" si="2"/>
        <v>730</v>
      </c>
      <c r="M57" s="34">
        <v>0</v>
      </c>
      <c r="N57" s="34">
        <v>0</v>
      </c>
      <c r="O57" s="34">
        <v>0</v>
      </c>
      <c r="P57" s="34">
        <f>820-90</f>
        <v>730</v>
      </c>
      <c r="Q57" s="33">
        <f t="shared" si="3"/>
        <v>0</v>
      </c>
      <c r="R57" s="34">
        <v>0</v>
      </c>
      <c r="S57" s="34">
        <v>0</v>
      </c>
      <c r="T57" s="33">
        <f t="shared" si="4"/>
        <v>0</v>
      </c>
      <c r="U57" s="34">
        <v>0</v>
      </c>
      <c r="V57" s="34">
        <v>0</v>
      </c>
      <c r="W57" s="33">
        <f t="shared" si="5"/>
        <v>0</v>
      </c>
      <c r="X57" s="34">
        <v>0</v>
      </c>
      <c r="Y57" s="34">
        <v>0</v>
      </c>
      <c r="Z57" s="33">
        <f t="shared" si="6"/>
        <v>274</v>
      </c>
      <c r="AA57" s="34">
        <v>274</v>
      </c>
      <c r="AB57" s="34"/>
      <c r="AC57" s="33">
        <f t="shared" si="7"/>
        <v>0</v>
      </c>
      <c r="AD57" s="34"/>
      <c r="AE57" s="34"/>
      <c r="AF57" s="34"/>
      <c r="AG57" s="33">
        <f t="shared" si="8"/>
        <v>0</v>
      </c>
      <c r="AH57" s="34"/>
      <c r="AI57" s="34"/>
      <c r="AJ57" s="33">
        <f t="shared" si="9"/>
        <v>0</v>
      </c>
      <c r="AK57" s="34"/>
      <c r="AL57" s="34"/>
      <c r="AM57" s="33">
        <f t="shared" si="10"/>
        <v>0</v>
      </c>
      <c r="AN57" s="34"/>
      <c r="AO57" s="34"/>
      <c r="AP57" s="33">
        <f t="shared" si="11"/>
        <v>0</v>
      </c>
      <c r="AQ57" s="34"/>
      <c r="AR57" s="34"/>
      <c r="AS57" s="33">
        <f t="shared" si="12"/>
        <v>0</v>
      </c>
      <c r="AT57" s="34"/>
      <c r="AU57" s="34"/>
      <c r="AV57" s="33">
        <f t="shared" si="13"/>
        <v>0</v>
      </c>
      <c r="AW57" s="33">
        <f t="shared" si="14"/>
        <v>0</v>
      </c>
      <c r="AX57" s="33">
        <f t="shared" si="14"/>
        <v>0</v>
      </c>
      <c r="AY57" s="35"/>
      <c r="AZ57" s="35"/>
      <c r="BA57" s="35"/>
      <c r="BB57" s="35"/>
      <c r="BC57" s="35"/>
      <c r="BD57" s="35"/>
      <c r="BE57" s="34"/>
      <c r="BF57" s="34"/>
      <c r="BG57" s="33">
        <f t="shared" si="15"/>
        <v>0</v>
      </c>
      <c r="BH57" s="34"/>
      <c r="BI57" s="34"/>
      <c r="BJ57" s="33">
        <f t="shared" si="16"/>
        <v>0</v>
      </c>
      <c r="BK57" s="34"/>
      <c r="BL57" s="34"/>
      <c r="BM57" s="33">
        <f t="shared" si="17"/>
        <v>395</v>
      </c>
      <c r="BN57" s="34">
        <v>0</v>
      </c>
      <c r="BO57" s="34">
        <v>0</v>
      </c>
      <c r="BP57" s="34">
        <v>395</v>
      </c>
      <c r="BQ57" s="34"/>
      <c r="BR57" s="34"/>
      <c r="BS57" s="34"/>
      <c r="BT57" s="34"/>
      <c r="BU57" s="33">
        <f t="shared" si="18"/>
        <v>0</v>
      </c>
      <c r="BV57" s="34"/>
      <c r="BW57" s="34"/>
      <c r="BX57" s="33">
        <f t="shared" si="19"/>
        <v>0</v>
      </c>
      <c r="BY57" s="34"/>
      <c r="BZ57" s="34"/>
      <c r="CA57" s="33">
        <f t="shared" si="20"/>
        <v>0</v>
      </c>
      <c r="CB57" s="34"/>
      <c r="CC57" s="34"/>
      <c r="CD57" s="7">
        <f t="shared" si="21"/>
        <v>1399</v>
      </c>
      <c r="CE57" s="8">
        <f t="shared" si="22"/>
        <v>1399</v>
      </c>
      <c r="CF57" s="9">
        <f t="shared" si="23"/>
        <v>0</v>
      </c>
      <c r="CG57" s="10"/>
      <c r="CI57" s="45"/>
    </row>
    <row r="58" spans="1:87" ht="31.5" x14ac:dyDescent="0.2">
      <c r="A58" s="6" t="s">
        <v>117</v>
      </c>
      <c r="B58" s="33">
        <f t="shared" si="0"/>
        <v>0</v>
      </c>
      <c r="C58" s="34"/>
      <c r="D58" s="34"/>
      <c r="E58" s="34"/>
      <c r="F58" s="34"/>
      <c r="G58" s="33">
        <f t="shared" si="1"/>
        <v>0</v>
      </c>
      <c r="H58" s="34"/>
      <c r="I58" s="34"/>
      <c r="J58" s="34"/>
      <c r="K58" s="34"/>
      <c r="L58" s="33">
        <f t="shared" si="2"/>
        <v>1079</v>
      </c>
      <c r="M58" s="34">
        <f>452+53</f>
        <v>505</v>
      </c>
      <c r="N58" s="34">
        <v>0</v>
      </c>
      <c r="O58" s="34">
        <v>0</v>
      </c>
      <c r="P58" s="34">
        <v>574</v>
      </c>
      <c r="Q58" s="33">
        <f t="shared" si="3"/>
        <v>0</v>
      </c>
      <c r="R58" s="34"/>
      <c r="S58" s="34"/>
      <c r="T58" s="33">
        <f t="shared" si="4"/>
        <v>0</v>
      </c>
      <c r="U58" s="34"/>
      <c r="V58" s="34"/>
      <c r="W58" s="33">
        <f t="shared" si="5"/>
        <v>0</v>
      </c>
      <c r="X58" s="34"/>
      <c r="Y58" s="34"/>
      <c r="Z58" s="33">
        <f t="shared" si="6"/>
        <v>1000</v>
      </c>
      <c r="AA58" s="34">
        <v>1000</v>
      </c>
      <c r="AB58" s="34">
        <v>0</v>
      </c>
      <c r="AC58" s="33">
        <f t="shared" si="7"/>
        <v>0</v>
      </c>
      <c r="AD58" s="34">
        <v>0</v>
      </c>
      <c r="AE58" s="34"/>
      <c r="AF58" s="34">
        <v>0</v>
      </c>
      <c r="AG58" s="33">
        <f t="shared" si="8"/>
        <v>122</v>
      </c>
      <c r="AH58" s="34">
        <v>122</v>
      </c>
      <c r="AI58" s="34">
        <v>0</v>
      </c>
      <c r="AJ58" s="33">
        <f t="shared" si="9"/>
        <v>0</v>
      </c>
      <c r="AK58" s="34">
        <v>0</v>
      </c>
      <c r="AL58" s="34">
        <v>0</v>
      </c>
      <c r="AM58" s="33">
        <f t="shared" si="10"/>
        <v>0</v>
      </c>
      <c r="AN58" s="34">
        <v>0</v>
      </c>
      <c r="AO58" s="34">
        <v>0</v>
      </c>
      <c r="AP58" s="33">
        <f t="shared" si="11"/>
        <v>447</v>
      </c>
      <c r="AQ58" s="34">
        <f>410+37</f>
        <v>447</v>
      </c>
      <c r="AR58" s="34"/>
      <c r="AS58" s="33">
        <f t="shared" si="12"/>
        <v>0</v>
      </c>
      <c r="AT58" s="34"/>
      <c r="AU58" s="34"/>
      <c r="AV58" s="33">
        <f t="shared" si="13"/>
        <v>0</v>
      </c>
      <c r="AW58" s="33">
        <f t="shared" si="14"/>
        <v>0</v>
      </c>
      <c r="AX58" s="33">
        <f t="shared" si="14"/>
        <v>0</v>
      </c>
      <c r="AY58" s="35"/>
      <c r="AZ58" s="35"/>
      <c r="BA58" s="35"/>
      <c r="BB58" s="35"/>
      <c r="BC58" s="35"/>
      <c r="BD58" s="35"/>
      <c r="BE58" s="34"/>
      <c r="BF58" s="34"/>
      <c r="BG58" s="33">
        <f t="shared" si="15"/>
        <v>39</v>
      </c>
      <c r="BH58" s="34">
        <v>39</v>
      </c>
      <c r="BI58" s="34">
        <v>0</v>
      </c>
      <c r="BJ58" s="33">
        <f t="shared" si="16"/>
        <v>0</v>
      </c>
      <c r="BK58" s="34">
        <v>0</v>
      </c>
      <c r="BL58" s="34">
        <v>0</v>
      </c>
      <c r="BM58" s="33">
        <f t="shared" si="17"/>
        <v>726</v>
      </c>
      <c r="BN58" s="34">
        <v>426</v>
      </c>
      <c r="BO58" s="34">
        <v>0</v>
      </c>
      <c r="BP58" s="34">
        <v>300</v>
      </c>
      <c r="BQ58" s="34">
        <v>0</v>
      </c>
      <c r="BR58" s="34">
        <v>0</v>
      </c>
      <c r="BS58" s="34">
        <v>0</v>
      </c>
      <c r="BT58" s="34">
        <v>0</v>
      </c>
      <c r="BU58" s="33">
        <f t="shared" si="18"/>
        <v>290</v>
      </c>
      <c r="BV58" s="34">
        <v>290</v>
      </c>
      <c r="BW58" s="34"/>
      <c r="BX58" s="33">
        <f t="shared" si="19"/>
        <v>0</v>
      </c>
      <c r="BY58" s="34"/>
      <c r="BZ58" s="34"/>
      <c r="CA58" s="33">
        <f t="shared" si="20"/>
        <v>0</v>
      </c>
      <c r="CB58" s="34"/>
      <c r="CC58" s="34"/>
      <c r="CD58" s="7">
        <f t="shared" si="21"/>
        <v>3703</v>
      </c>
      <c r="CE58" s="8">
        <f t="shared" si="22"/>
        <v>3703</v>
      </c>
      <c r="CF58" s="9">
        <f t="shared" si="23"/>
        <v>0</v>
      </c>
      <c r="CG58" s="10"/>
      <c r="CI58" s="45"/>
    </row>
    <row r="59" spans="1:87" ht="47.25" x14ac:dyDescent="0.2">
      <c r="A59" s="6" t="s">
        <v>118</v>
      </c>
      <c r="B59" s="33">
        <f t="shared" si="0"/>
        <v>0</v>
      </c>
      <c r="C59" s="37"/>
      <c r="D59" s="37"/>
      <c r="E59" s="37"/>
      <c r="F59" s="37"/>
      <c r="G59" s="33">
        <f t="shared" si="1"/>
        <v>0</v>
      </c>
      <c r="H59" s="37"/>
      <c r="I59" s="37"/>
      <c r="J59" s="37"/>
      <c r="K59" s="37"/>
      <c r="L59" s="33">
        <f t="shared" si="2"/>
        <v>0</v>
      </c>
      <c r="M59" s="37"/>
      <c r="N59" s="37"/>
      <c r="O59" s="37"/>
      <c r="P59" s="37"/>
      <c r="Q59" s="33">
        <f t="shared" si="3"/>
        <v>0</v>
      </c>
      <c r="R59" s="37"/>
      <c r="S59" s="37"/>
      <c r="T59" s="33">
        <f t="shared" si="4"/>
        <v>0</v>
      </c>
      <c r="U59" s="37"/>
      <c r="V59" s="37"/>
      <c r="W59" s="33">
        <f t="shared" si="5"/>
        <v>0</v>
      </c>
      <c r="X59" s="37"/>
      <c r="Y59" s="37"/>
      <c r="Z59" s="33">
        <f t="shared" si="6"/>
        <v>0</v>
      </c>
      <c r="AA59" s="37"/>
      <c r="AB59" s="37"/>
      <c r="AC59" s="33">
        <f t="shared" si="7"/>
        <v>0</v>
      </c>
      <c r="AD59" s="37"/>
      <c r="AE59" s="37"/>
      <c r="AF59" s="37"/>
      <c r="AG59" s="33">
        <f t="shared" si="8"/>
        <v>0</v>
      </c>
      <c r="AH59" s="37"/>
      <c r="AI59" s="37"/>
      <c r="AJ59" s="33">
        <f t="shared" si="9"/>
        <v>0</v>
      </c>
      <c r="AK59" s="37"/>
      <c r="AL59" s="37"/>
      <c r="AM59" s="33">
        <f t="shared" si="10"/>
        <v>0</v>
      </c>
      <c r="AN59" s="37"/>
      <c r="AO59" s="37"/>
      <c r="AP59" s="33">
        <f t="shared" si="11"/>
        <v>0</v>
      </c>
      <c r="AQ59" s="37"/>
      <c r="AR59" s="37"/>
      <c r="AS59" s="33">
        <f t="shared" si="12"/>
        <v>0</v>
      </c>
      <c r="AT59" s="37"/>
      <c r="AU59" s="37"/>
      <c r="AV59" s="33">
        <f t="shared" si="13"/>
        <v>0</v>
      </c>
      <c r="AW59" s="33">
        <f t="shared" si="14"/>
        <v>0</v>
      </c>
      <c r="AX59" s="33">
        <f t="shared" si="14"/>
        <v>0</v>
      </c>
      <c r="AY59" s="38"/>
      <c r="AZ59" s="38"/>
      <c r="BA59" s="38"/>
      <c r="BB59" s="38"/>
      <c r="BC59" s="38"/>
      <c r="BD59" s="38"/>
      <c r="BE59" s="37"/>
      <c r="BF59" s="37"/>
      <c r="BG59" s="33">
        <f t="shared" si="15"/>
        <v>0</v>
      </c>
      <c r="BH59" s="37"/>
      <c r="BI59" s="37"/>
      <c r="BJ59" s="33">
        <f t="shared" si="16"/>
        <v>0</v>
      </c>
      <c r="BK59" s="37"/>
      <c r="BL59" s="37"/>
      <c r="BM59" s="33">
        <f t="shared" si="17"/>
        <v>0</v>
      </c>
      <c r="BN59" s="37"/>
      <c r="BO59" s="37"/>
      <c r="BP59" s="37"/>
      <c r="BQ59" s="37"/>
      <c r="BR59" s="37"/>
      <c r="BS59" s="37"/>
      <c r="BT59" s="37"/>
      <c r="BU59" s="33">
        <f t="shared" si="18"/>
        <v>266</v>
      </c>
      <c r="BV59" s="37">
        <v>266</v>
      </c>
      <c r="BW59" s="37">
        <v>0</v>
      </c>
      <c r="BX59" s="33">
        <f t="shared" si="19"/>
        <v>4448</v>
      </c>
      <c r="BY59" s="37">
        <v>4402</v>
      </c>
      <c r="BZ59" s="34">
        <v>46</v>
      </c>
      <c r="CA59" s="33">
        <f t="shared" si="20"/>
        <v>0</v>
      </c>
      <c r="CB59" s="37"/>
      <c r="CC59" s="37"/>
      <c r="CD59" s="7">
        <f t="shared" si="21"/>
        <v>4714</v>
      </c>
      <c r="CE59" s="8">
        <f t="shared" si="22"/>
        <v>4668</v>
      </c>
      <c r="CF59" s="9">
        <f t="shared" si="23"/>
        <v>46</v>
      </c>
      <c r="CG59" s="10"/>
      <c r="CI59" s="45"/>
    </row>
    <row r="60" spans="1:87" ht="31.5" x14ac:dyDescent="0.2">
      <c r="A60" s="6" t="s">
        <v>119</v>
      </c>
      <c r="B60" s="33">
        <f t="shared" si="0"/>
        <v>85</v>
      </c>
      <c r="C60" s="34">
        <v>81</v>
      </c>
      <c r="D60" s="34">
        <v>4</v>
      </c>
      <c r="E60" s="34">
        <v>0</v>
      </c>
      <c r="F60" s="34">
        <v>0</v>
      </c>
      <c r="G60" s="33">
        <f t="shared" si="1"/>
        <v>60</v>
      </c>
      <c r="H60" s="34">
        <v>0</v>
      </c>
      <c r="I60" s="34">
        <v>0</v>
      </c>
      <c r="J60" s="34">
        <v>60</v>
      </c>
      <c r="K60" s="34">
        <v>0</v>
      </c>
      <c r="L60" s="33">
        <f t="shared" si="2"/>
        <v>354</v>
      </c>
      <c r="M60" s="34">
        <v>0</v>
      </c>
      <c r="N60" s="34">
        <v>0</v>
      </c>
      <c r="O60" s="34">
        <v>267</v>
      </c>
      <c r="P60" s="34">
        <v>87</v>
      </c>
      <c r="Q60" s="33">
        <f t="shared" si="3"/>
        <v>0</v>
      </c>
      <c r="R60" s="34"/>
      <c r="S60" s="34"/>
      <c r="T60" s="33">
        <f t="shared" si="4"/>
        <v>0</v>
      </c>
      <c r="U60" s="34"/>
      <c r="V60" s="34"/>
      <c r="W60" s="33">
        <f t="shared" si="5"/>
        <v>0</v>
      </c>
      <c r="X60" s="34"/>
      <c r="Y60" s="34"/>
      <c r="Z60" s="33">
        <f t="shared" si="6"/>
        <v>0</v>
      </c>
      <c r="AA60" s="34"/>
      <c r="AB60" s="34"/>
      <c r="AC60" s="33">
        <f t="shared" si="7"/>
        <v>0</v>
      </c>
      <c r="AD60" s="34"/>
      <c r="AE60" s="34"/>
      <c r="AF60" s="34"/>
      <c r="AG60" s="33">
        <f t="shared" si="8"/>
        <v>0</v>
      </c>
      <c r="AH60" s="34"/>
      <c r="AI60" s="34"/>
      <c r="AJ60" s="33">
        <f t="shared" si="9"/>
        <v>0</v>
      </c>
      <c r="AK60" s="34"/>
      <c r="AL60" s="34"/>
      <c r="AM60" s="33">
        <f t="shared" si="10"/>
        <v>0</v>
      </c>
      <c r="AN60" s="34"/>
      <c r="AO60" s="34"/>
      <c r="AP60" s="33">
        <f t="shared" si="11"/>
        <v>0</v>
      </c>
      <c r="AQ60" s="34"/>
      <c r="AR60" s="34"/>
      <c r="AS60" s="33">
        <f t="shared" si="12"/>
        <v>0</v>
      </c>
      <c r="AT60" s="34"/>
      <c r="AU60" s="34"/>
      <c r="AV60" s="33">
        <f t="shared" si="13"/>
        <v>0</v>
      </c>
      <c r="AW60" s="33">
        <f t="shared" si="14"/>
        <v>0</v>
      </c>
      <c r="AX60" s="33">
        <f t="shared" si="14"/>
        <v>0</v>
      </c>
      <c r="AY60" s="35"/>
      <c r="AZ60" s="35"/>
      <c r="BA60" s="35"/>
      <c r="BB60" s="35"/>
      <c r="BC60" s="35"/>
      <c r="BD60" s="35"/>
      <c r="BE60" s="34"/>
      <c r="BF60" s="34"/>
      <c r="BG60" s="33">
        <f t="shared" si="15"/>
        <v>469</v>
      </c>
      <c r="BH60" s="34">
        <v>463</v>
      </c>
      <c r="BI60" s="34">
        <v>6</v>
      </c>
      <c r="BJ60" s="33">
        <f t="shared" si="16"/>
        <v>0</v>
      </c>
      <c r="BK60" s="34">
        <v>0</v>
      </c>
      <c r="BL60" s="34">
        <v>0</v>
      </c>
      <c r="BM60" s="33">
        <f t="shared" si="17"/>
        <v>1260</v>
      </c>
      <c r="BN60" s="34">
        <v>420</v>
      </c>
      <c r="BO60" s="34">
        <v>0</v>
      </c>
      <c r="BP60" s="34">
        <v>840</v>
      </c>
      <c r="BQ60" s="34">
        <v>0</v>
      </c>
      <c r="BR60" s="34"/>
      <c r="BS60" s="34"/>
      <c r="BT60" s="34"/>
      <c r="BU60" s="33">
        <f t="shared" si="18"/>
        <v>0</v>
      </c>
      <c r="BV60" s="34"/>
      <c r="BW60" s="34"/>
      <c r="BX60" s="33">
        <f t="shared" si="19"/>
        <v>0</v>
      </c>
      <c r="BY60" s="34"/>
      <c r="BZ60" s="34"/>
      <c r="CA60" s="33">
        <f t="shared" si="20"/>
        <v>0</v>
      </c>
      <c r="CB60" s="34"/>
      <c r="CC60" s="34"/>
      <c r="CD60" s="7">
        <f t="shared" si="21"/>
        <v>2228</v>
      </c>
      <c r="CE60" s="8">
        <f t="shared" si="22"/>
        <v>2158</v>
      </c>
      <c r="CF60" s="9">
        <f t="shared" si="23"/>
        <v>70</v>
      </c>
      <c r="CG60" s="10"/>
      <c r="CI60" s="45"/>
    </row>
    <row r="61" spans="1:87" ht="32.25" thickBot="1" x14ac:dyDescent="0.25">
      <c r="A61" s="6" t="s">
        <v>120</v>
      </c>
      <c r="B61" s="33">
        <f t="shared" si="0"/>
        <v>0</v>
      </c>
      <c r="C61" s="34"/>
      <c r="D61" s="34"/>
      <c r="E61" s="34"/>
      <c r="F61" s="34"/>
      <c r="G61" s="33">
        <f t="shared" si="1"/>
        <v>0</v>
      </c>
      <c r="H61" s="34"/>
      <c r="I61" s="34"/>
      <c r="J61" s="34"/>
      <c r="K61" s="34"/>
      <c r="L61" s="33">
        <f t="shared" si="2"/>
        <v>672</v>
      </c>
      <c r="M61" s="34">
        <v>0</v>
      </c>
      <c r="N61" s="34">
        <v>0</v>
      </c>
      <c r="O61" s="34">
        <v>0</v>
      </c>
      <c r="P61" s="34">
        <v>672</v>
      </c>
      <c r="Q61" s="33">
        <f t="shared" si="3"/>
        <v>0</v>
      </c>
      <c r="R61" s="34">
        <v>0</v>
      </c>
      <c r="S61" s="34">
        <v>0</v>
      </c>
      <c r="T61" s="33">
        <f t="shared" si="4"/>
        <v>65</v>
      </c>
      <c r="U61" s="34">
        <v>65</v>
      </c>
      <c r="V61" s="34">
        <v>0</v>
      </c>
      <c r="W61" s="33">
        <f t="shared" si="5"/>
        <v>0</v>
      </c>
      <c r="X61" s="34">
        <v>0</v>
      </c>
      <c r="Y61" s="34">
        <v>0</v>
      </c>
      <c r="Z61" s="33">
        <f t="shared" si="6"/>
        <v>378</v>
      </c>
      <c r="AA61" s="39">
        <v>378</v>
      </c>
      <c r="AB61" s="34">
        <v>0</v>
      </c>
      <c r="AC61" s="33">
        <f t="shared" si="7"/>
        <v>0</v>
      </c>
      <c r="AD61" s="34">
        <v>0</v>
      </c>
      <c r="AE61" s="34"/>
      <c r="AF61" s="34">
        <v>0</v>
      </c>
      <c r="AG61" s="33">
        <f t="shared" si="8"/>
        <v>120</v>
      </c>
      <c r="AH61" s="34">
        <v>120</v>
      </c>
      <c r="AI61" s="34">
        <v>0</v>
      </c>
      <c r="AJ61" s="33">
        <f t="shared" si="9"/>
        <v>0</v>
      </c>
      <c r="AK61" s="34">
        <v>0</v>
      </c>
      <c r="AL61" s="34">
        <v>0</v>
      </c>
      <c r="AM61" s="33">
        <f t="shared" si="10"/>
        <v>0</v>
      </c>
      <c r="AN61" s="34">
        <v>0</v>
      </c>
      <c r="AO61" s="34">
        <v>0</v>
      </c>
      <c r="AP61" s="33">
        <f t="shared" si="11"/>
        <v>170</v>
      </c>
      <c r="AQ61" s="34">
        <v>170</v>
      </c>
      <c r="AR61" s="34">
        <v>0</v>
      </c>
      <c r="AS61" s="33">
        <f t="shared" si="12"/>
        <v>0</v>
      </c>
      <c r="AT61" s="34">
        <v>0</v>
      </c>
      <c r="AU61" s="34">
        <v>0</v>
      </c>
      <c r="AV61" s="33">
        <f t="shared" si="13"/>
        <v>0</v>
      </c>
      <c r="AW61" s="33">
        <f t="shared" si="14"/>
        <v>0</v>
      </c>
      <c r="AX61" s="33">
        <f t="shared" si="14"/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4">
        <v>0</v>
      </c>
      <c r="BF61" s="34">
        <v>0</v>
      </c>
      <c r="BG61" s="33">
        <f t="shared" si="15"/>
        <v>0</v>
      </c>
      <c r="BH61" s="34">
        <v>0</v>
      </c>
      <c r="BI61" s="34">
        <v>0</v>
      </c>
      <c r="BJ61" s="33">
        <f t="shared" si="16"/>
        <v>0</v>
      </c>
      <c r="BK61" s="34"/>
      <c r="BL61" s="34">
        <v>0</v>
      </c>
      <c r="BM61" s="33">
        <f t="shared" si="17"/>
        <v>528</v>
      </c>
      <c r="BN61" s="34">
        <v>343</v>
      </c>
      <c r="BO61" s="34">
        <v>0</v>
      </c>
      <c r="BP61" s="34">
        <v>185</v>
      </c>
      <c r="BQ61" s="34">
        <v>0</v>
      </c>
      <c r="BR61" s="34">
        <v>0</v>
      </c>
      <c r="BS61" s="34">
        <v>0</v>
      </c>
      <c r="BT61" s="34">
        <v>0</v>
      </c>
      <c r="BU61" s="33">
        <f t="shared" si="18"/>
        <v>0</v>
      </c>
      <c r="BV61" s="34">
        <v>0</v>
      </c>
      <c r="BW61" s="34">
        <v>0</v>
      </c>
      <c r="BX61" s="33">
        <f t="shared" si="19"/>
        <v>0</v>
      </c>
      <c r="BY61" s="34">
        <v>0</v>
      </c>
      <c r="BZ61" s="34">
        <v>0</v>
      </c>
      <c r="CA61" s="33">
        <f t="shared" si="20"/>
        <v>0</v>
      </c>
      <c r="CB61" s="34">
        <v>0</v>
      </c>
      <c r="CC61" s="34">
        <v>0</v>
      </c>
      <c r="CD61" s="7">
        <f t="shared" si="21"/>
        <v>1933</v>
      </c>
      <c r="CE61" s="8">
        <f t="shared" si="22"/>
        <v>1933</v>
      </c>
      <c r="CF61" s="9">
        <f t="shared" si="23"/>
        <v>0</v>
      </c>
      <c r="CG61" s="10"/>
      <c r="CI61" s="45"/>
    </row>
    <row r="62" spans="1:87" ht="32.25" thickTop="1" x14ac:dyDescent="0.2">
      <c r="A62" s="6" t="s">
        <v>121</v>
      </c>
      <c r="B62" s="33">
        <f t="shared" si="0"/>
        <v>0</v>
      </c>
      <c r="C62" s="34"/>
      <c r="D62" s="34"/>
      <c r="E62" s="34"/>
      <c r="F62" s="34"/>
      <c r="G62" s="33">
        <f t="shared" si="1"/>
        <v>0</v>
      </c>
      <c r="H62" s="34"/>
      <c r="I62" s="34"/>
      <c r="J62" s="34"/>
      <c r="K62" s="34"/>
      <c r="L62" s="33">
        <f t="shared" si="2"/>
        <v>260</v>
      </c>
      <c r="M62" s="34">
        <v>0</v>
      </c>
      <c r="N62" s="34">
        <v>0</v>
      </c>
      <c r="O62" s="34">
        <v>0</v>
      </c>
      <c r="P62" s="34">
        <v>260</v>
      </c>
      <c r="Q62" s="33">
        <f t="shared" si="3"/>
        <v>0</v>
      </c>
      <c r="R62" s="34">
        <v>0</v>
      </c>
      <c r="S62" s="34">
        <v>0</v>
      </c>
      <c r="T62" s="33">
        <f t="shared" si="4"/>
        <v>150</v>
      </c>
      <c r="U62" s="34">
        <v>150</v>
      </c>
      <c r="V62" s="34">
        <v>0</v>
      </c>
      <c r="W62" s="33">
        <f t="shared" si="5"/>
        <v>0</v>
      </c>
      <c r="X62" s="34"/>
      <c r="Y62" s="34"/>
      <c r="Z62" s="33">
        <f t="shared" si="6"/>
        <v>532</v>
      </c>
      <c r="AA62" s="34">
        <f>400+132</f>
        <v>532</v>
      </c>
      <c r="AB62" s="34">
        <v>0</v>
      </c>
      <c r="AC62" s="33">
        <f t="shared" si="7"/>
        <v>0</v>
      </c>
      <c r="AD62" s="34">
        <v>0</v>
      </c>
      <c r="AE62" s="34"/>
      <c r="AF62" s="34">
        <v>0</v>
      </c>
      <c r="AG62" s="33">
        <f t="shared" si="8"/>
        <v>350</v>
      </c>
      <c r="AH62" s="34">
        <f>260+90</f>
        <v>350</v>
      </c>
      <c r="AI62" s="34">
        <v>0</v>
      </c>
      <c r="AJ62" s="33">
        <f t="shared" si="9"/>
        <v>0</v>
      </c>
      <c r="AK62" s="34">
        <v>0</v>
      </c>
      <c r="AL62" s="34">
        <v>0</v>
      </c>
      <c r="AM62" s="33">
        <f t="shared" si="10"/>
        <v>0</v>
      </c>
      <c r="AN62" s="34">
        <v>0</v>
      </c>
      <c r="AO62" s="34">
        <v>0</v>
      </c>
      <c r="AP62" s="33">
        <f t="shared" si="11"/>
        <v>179</v>
      </c>
      <c r="AQ62" s="34">
        <v>179</v>
      </c>
      <c r="AR62" s="34"/>
      <c r="AS62" s="33">
        <f t="shared" si="12"/>
        <v>0</v>
      </c>
      <c r="AT62" s="34"/>
      <c r="AU62" s="34"/>
      <c r="AV62" s="33">
        <f t="shared" si="13"/>
        <v>0</v>
      </c>
      <c r="AW62" s="33">
        <f t="shared" si="14"/>
        <v>0</v>
      </c>
      <c r="AX62" s="33">
        <f t="shared" si="14"/>
        <v>0</v>
      </c>
      <c r="AY62" s="35"/>
      <c r="AZ62" s="35"/>
      <c r="BA62" s="35"/>
      <c r="BB62" s="35"/>
      <c r="BC62" s="35"/>
      <c r="BD62" s="35"/>
      <c r="BE62" s="34"/>
      <c r="BF62" s="34"/>
      <c r="BG62" s="33">
        <f t="shared" si="15"/>
        <v>31</v>
      </c>
      <c r="BH62" s="34">
        <v>31</v>
      </c>
      <c r="BI62" s="34"/>
      <c r="BJ62" s="33">
        <f t="shared" si="16"/>
        <v>0</v>
      </c>
      <c r="BK62" s="34"/>
      <c r="BL62" s="34"/>
      <c r="BM62" s="33">
        <f t="shared" si="17"/>
        <v>519</v>
      </c>
      <c r="BN62" s="34">
        <f>540-121</f>
        <v>419</v>
      </c>
      <c r="BO62" s="34">
        <v>0</v>
      </c>
      <c r="BP62" s="34">
        <f>232-132</f>
        <v>100</v>
      </c>
      <c r="BQ62" s="34">
        <v>0</v>
      </c>
      <c r="BR62" s="34">
        <v>0</v>
      </c>
      <c r="BS62" s="34">
        <v>0</v>
      </c>
      <c r="BT62" s="34">
        <v>0</v>
      </c>
      <c r="BU62" s="33">
        <f t="shared" si="18"/>
        <v>262</v>
      </c>
      <c r="BV62" s="34">
        <v>262</v>
      </c>
      <c r="BW62" s="34"/>
      <c r="BX62" s="33">
        <f t="shared" si="19"/>
        <v>0</v>
      </c>
      <c r="BY62" s="34"/>
      <c r="BZ62" s="34"/>
      <c r="CA62" s="33">
        <f t="shared" si="20"/>
        <v>0</v>
      </c>
      <c r="CB62" s="34"/>
      <c r="CC62" s="34"/>
      <c r="CD62" s="7">
        <f t="shared" si="21"/>
        <v>2283</v>
      </c>
      <c r="CE62" s="8">
        <f t="shared" si="22"/>
        <v>2283</v>
      </c>
      <c r="CF62" s="9">
        <f t="shared" si="23"/>
        <v>0</v>
      </c>
      <c r="CG62" s="10"/>
      <c r="CI62" s="45"/>
    </row>
    <row r="63" spans="1:87" ht="31.5" x14ac:dyDescent="0.2">
      <c r="A63" s="11" t="s">
        <v>122</v>
      </c>
      <c r="B63" s="33">
        <f t="shared" si="0"/>
        <v>0</v>
      </c>
      <c r="C63" s="34"/>
      <c r="D63" s="34"/>
      <c r="E63" s="34"/>
      <c r="F63" s="34"/>
      <c r="G63" s="33">
        <f t="shared" si="1"/>
        <v>0</v>
      </c>
      <c r="H63" s="34"/>
      <c r="I63" s="34"/>
      <c r="J63" s="34"/>
      <c r="K63" s="34"/>
      <c r="L63" s="33">
        <f t="shared" si="2"/>
        <v>0</v>
      </c>
      <c r="M63" s="34"/>
      <c r="N63" s="34"/>
      <c r="O63" s="34"/>
      <c r="P63" s="34"/>
      <c r="Q63" s="33">
        <f t="shared" si="3"/>
        <v>0</v>
      </c>
      <c r="R63" s="34"/>
      <c r="S63" s="34"/>
      <c r="T63" s="33">
        <f t="shared" si="4"/>
        <v>0</v>
      </c>
      <c r="U63" s="34"/>
      <c r="V63" s="34"/>
      <c r="W63" s="33">
        <f t="shared" si="5"/>
        <v>0</v>
      </c>
      <c r="X63" s="34"/>
      <c r="Y63" s="34"/>
      <c r="Z63" s="33">
        <f t="shared" si="6"/>
        <v>283</v>
      </c>
      <c r="AA63" s="34"/>
      <c r="AB63" s="34">
        <v>283</v>
      </c>
      <c r="AC63" s="33">
        <f t="shared" si="7"/>
        <v>0</v>
      </c>
      <c r="AD63" s="34"/>
      <c r="AE63" s="34"/>
      <c r="AF63" s="34"/>
      <c r="AG63" s="33">
        <f t="shared" si="8"/>
        <v>0</v>
      </c>
      <c r="AH63" s="34"/>
      <c r="AI63" s="34"/>
      <c r="AJ63" s="33">
        <f t="shared" si="9"/>
        <v>0</v>
      </c>
      <c r="AK63" s="34"/>
      <c r="AL63" s="34"/>
      <c r="AM63" s="33">
        <f t="shared" si="10"/>
        <v>0</v>
      </c>
      <c r="AN63" s="34"/>
      <c r="AO63" s="34"/>
      <c r="AP63" s="33">
        <f t="shared" si="11"/>
        <v>0</v>
      </c>
      <c r="AQ63" s="34"/>
      <c r="AR63" s="34"/>
      <c r="AS63" s="33">
        <f t="shared" si="12"/>
        <v>0</v>
      </c>
      <c r="AT63" s="34"/>
      <c r="AU63" s="34"/>
      <c r="AV63" s="33">
        <f t="shared" si="13"/>
        <v>0</v>
      </c>
      <c r="AW63" s="33">
        <f t="shared" si="14"/>
        <v>0</v>
      </c>
      <c r="AX63" s="33">
        <f t="shared" si="14"/>
        <v>0</v>
      </c>
      <c r="AY63" s="35"/>
      <c r="AZ63" s="35"/>
      <c r="BA63" s="35"/>
      <c r="BB63" s="35"/>
      <c r="BC63" s="35"/>
      <c r="BD63" s="35"/>
      <c r="BE63" s="34"/>
      <c r="BF63" s="34"/>
      <c r="BG63" s="33">
        <f t="shared" si="15"/>
        <v>0</v>
      </c>
      <c r="BH63" s="34"/>
      <c r="BI63" s="34"/>
      <c r="BJ63" s="33">
        <f t="shared" si="16"/>
        <v>0</v>
      </c>
      <c r="BK63" s="34"/>
      <c r="BL63" s="34"/>
      <c r="BM63" s="33">
        <f t="shared" si="17"/>
        <v>0</v>
      </c>
      <c r="BN63" s="34"/>
      <c r="BO63" s="34"/>
      <c r="BP63" s="34"/>
      <c r="BQ63" s="34"/>
      <c r="BR63" s="34"/>
      <c r="BS63" s="34"/>
      <c r="BT63" s="34"/>
      <c r="BU63" s="33">
        <f t="shared" si="18"/>
        <v>0</v>
      </c>
      <c r="BV63" s="34"/>
      <c r="BW63" s="34"/>
      <c r="BX63" s="33">
        <f t="shared" si="19"/>
        <v>0</v>
      </c>
      <c r="BY63" s="34"/>
      <c r="BZ63" s="34"/>
      <c r="CA63" s="33">
        <f t="shared" si="20"/>
        <v>0</v>
      </c>
      <c r="CB63" s="34"/>
      <c r="CC63" s="34"/>
      <c r="CD63" s="7">
        <f t="shared" si="21"/>
        <v>283</v>
      </c>
      <c r="CE63" s="8">
        <f t="shared" si="22"/>
        <v>0</v>
      </c>
      <c r="CF63" s="9">
        <f t="shared" si="23"/>
        <v>283</v>
      </c>
      <c r="CG63" s="10"/>
      <c r="CI63" s="45"/>
    </row>
    <row r="64" spans="1:87" ht="47.25" x14ac:dyDescent="0.2">
      <c r="A64" s="11" t="s">
        <v>123</v>
      </c>
      <c r="B64" s="33">
        <f t="shared" si="0"/>
        <v>0</v>
      </c>
      <c r="C64" s="34"/>
      <c r="D64" s="34"/>
      <c r="E64" s="34"/>
      <c r="F64" s="34"/>
      <c r="G64" s="33">
        <f t="shared" si="1"/>
        <v>218</v>
      </c>
      <c r="H64" s="34">
        <v>0</v>
      </c>
      <c r="I64" s="34">
        <v>0</v>
      </c>
      <c r="J64" s="34">
        <v>0</v>
      </c>
      <c r="K64" s="34">
        <v>218</v>
      </c>
      <c r="L64" s="33">
        <f t="shared" si="2"/>
        <v>0</v>
      </c>
      <c r="M64" s="34"/>
      <c r="N64" s="34"/>
      <c r="O64" s="34"/>
      <c r="P64" s="34"/>
      <c r="Q64" s="33">
        <f t="shared" si="3"/>
        <v>0</v>
      </c>
      <c r="R64" s="34"/>
      <c r="S64" s="34"/>
      <c r="T64" s="33">
        <f t="shared" si="4"/>
        <v>0</v>
      </c>
      <c r="U64" s="34"/>
      <c r="V64" s="34"/>
      <c r="W64" s="33">
        <f t="shared" si="5"/>
        <v>0</v>
      </c>
      <c r="X64" s="34"/>
      <c r="Y64" s="34"/>
      <c r="Z64" s="33">
        <f t="shared" si="6"/>
        <v>157</v>
      </c>
      <c r="AA64" s="34">
        <v>0</v>
      </c>
      <c r="AB64" s="34">
        <v>157</v>
      </c>
      <c r="AC64" s="33">
        <f t="shared" si="7"/>
        <v>0</v>
      </c>
      <c r="AD64" s="34">
        <v>0</v>
      </c>
      <c r="AE64" s="34"/>
      <c r="AF64" s="34">
        <v>0</v>
      </c>
      <c r="AG64" s="33">
        <f t="shared" si="8"/>
        <v>113</v>
      </c>
      <c r="AH64" s="34">
        <v>0</v>
      </c>
      <c r="AI64" s="34">
        <v>113</v>
      </c>
      <c r="AJ64" s="33">
        <f t="shared" si="9"/>
        <v>0</v>
      </c>
      <c r="AK64" s="34"/>
      <c r="AL64" s="34"/>
      <c r="AM64" s="33">
        <f t="shared" si="10"/>
        <v>0</v>
      </c>
      <c r="AN64" s="34"/>
      <c r="AO64" s="34"/>
      <c r="AP64" s="33">
        <f t="shared" si="11"/>
        <v>0</v>
      </c>
      <c r="AQ64" s="34"/>
      <c r="AR64" s="34"/>
      <c r="AS64" s="33">
        <f t="shared" si="12"/>
        <v>0</v>
      </c>
      <c r="AT64" s="34"/>
      <c r="AU64" s="34"/>
      <c r="AV64" s="33">
        <f t="shared" si="13"/>
        <v>0</v>
      </c>
      <c r="AW64" s="33">
        <f t="shared" si="14"/>
        <v>0</v>
      </c>
      <c r="AX64" s="33">
        <f t="shared" si="14"/>
        <v>0</v>
      </c>
      <c r="AY64" s="35"/>
      <c r="AZ64" s="35"/>
      <c r="BA64" s="35"/>
      <c r="BB64" s="35"/>
      <c r="BC64" s="35"/>
      <c r="BD64" s="35"/>
      <c r="BE64" s="34"/>
      <c r="BF64" s="34"/>
      <c r="BG64" s="33">
        <f t="shared" si="15"/>
        <v>0</v>
      </c>
      <c r="BH64" s="34"/>
      <c r="BI64" s="34"/>
      <c r="BJ64" s="33">
        <f t="shared" si="16"/>
        <v>0</v>
      </c>
      <c r="BK64" s="34"/>
      <c r="BL64" s="34"/>
      <c r="BM64" s="33">
        <f t="shared" si="17"/>
        <v>0</v>
      </c>
      <c r="BN64" s="34"/>
      <c r="BO64" s="34"/>
      <c r="BP64" s="34"/>
      <c r="BQ64" s="34"/>
      <c r="BR64" s="34"/>
      <c r="BS64" s="34"/>
      <c r="BT64" s="34"/>
      <c r="BU64" s="33">
        <f t="shared" si="18"/>
        <v>0</v>
      </c>
      <c r="BV64" s="34"/>
      <c r="BW64" s="34"/>
      <c r="BX64" s="33">
        <f t="shared" si="19"/>
        <v>0</v>
      </c>
      <c r="BY64" s="34"/>
      <c r="BZ64" s="34"/>
      <c r="CA64" s="33">
        <f t="shared" si="20"/>
        <v>0</v>
      </c>
      <c r="CB64" s="34"/>
      <c r="CC64" s="34"/>
      <c r="CD64" s="7">
        <f t="shared" si="21"/>
        <v>488</v>
      </c>
      <c r="CE64" s="8">
        <f t="shared" si="22"/>
        <v>0</v>
      </c>
      <c r="CF64" s="9">
        <f t="shared" si="23"/>
        <v>488</v>
      </c>
      <c r="CG64" s="10"/>
      <c r="CI64" s="45"/>
    </row>
    <row r="65" spans="1:87" ht="31.5" x14ac:dyDescent="0.2">
      <c r="A65" s="6" t="s">
        <v>124</v>
      </c>
      <c r="B65" s="33">
        <f t="shared" si="0"/>
        <v>0</v>
      </c>
      <c r="C65" s="34"/>
      <c r="D65" s="34"/>
      <c r="E65" s="34"/>
      <c r="F65" s="34"/>
      <c r="G65" s="33">
        <f t="shared" si="1"/>
        <v>30</v>
      </c>
      <c r="H65" s="34">
        <v>0</v>
      </c>
      <c r="I65" s="34">
        <v>0</v>
      </c>
      <c r="J65" s="34">
        <v>0</v>
      </c>
      <c r="K65" s="34">
        <v>30</v>
      </c>
      <c r="L65" s="33">
        <f t="shared" si="2"/>
        <v>1464</v>
      </c>
      <c r="M65" s="34">
        <v>0</v>
      </c>
      <c r="N65" s="34">
        <v>0</v>
      </c>
      <c r="O65" s="34">
        <v>0</v>
      </c>
      <c r="P65" s="34">
        <v>1464</v>
      </c>
      <c r="Q65" s="33">
        <f t="shared" si="3"/>
        <v>0</v>
      </c>
      <c r="R65" s="34">
        <v>0</v>
      </c>
      <c r="S65" s="34">
        <v>0</v>
      </c>
      <c r="T65" s="33">
        <f t="shared" si="4"/>
        <v>0</v>
      </c>
      <c r="U65" s="34">
        <v>0</v>
      </c>
      <c r="V65" s="34">
        <v>0</v>
      </c>
      <c r="W65" s="33">
        <f t="shared" si="5"/>
        <v>0</v>
      </c>
      <c r="X65" s="34">
        <v>0</v>
      </c>
      <c r="Y65" s="34">
        <v>0</v>
      </c>
      <c r="Z65" s="33">
        <f t="shared" si="6"/>
        <v>1270</v>
      </c>
      <c r="AA65" s="34">
        <v>850</v>
      </c>
      <c r="AB65" s="34">
        <v>420</v>
      </c>
      <c r="AC65" s="33">
        <f t="shared" si="7"/>
        <v>0</v>
      </c>
      <c r="AD65" s="34">
        <v>0</v>
      </c>
      <c r="AE65" s="34"/>
      <c r="AF65" s="34">
        <v>0</v>
      </c>
      <c r="AG65" s="33">
        <f t="shared" si="8"/>
        <v>0</v>
      </c>
      <c r="AH65" s="34">
        <v>0</v>
      </c>
      <c r="AI65" s="34">
        <v>0</v>
      </c>
      <c r="AJ65" s="33">
        <f t="shared" si="9"/>
        <v>0</v>
      </c>
      <c r="AK65" s="34">
        <v>0</v>
      </c>
      <c r="AL65" s="34">
        <v>0</v>
      </c>
      <c r="AM65" s="33">
        <f t="shared" si="10"/>
        <v>0</v>
      </c>
      <c r="AN65" s="34">
        <v>0</v>
      </c>
      <c r="AO65" s="34">
        <v>0</v>
      </c>
      <c r="AP65" s="33">
        <f t="shared" si="11"/>
        <v>277</v>
      </c>
      <c r="AQ65" s="34">
        <v>277</v>
      </c>
      <c r="AR65" s="34"/>
      <c r="AS65" s="33">
        <f t="shared" si="12"/>
        <v>0</v>
      </c>
      <c r="AT65" s="34"/>
      <c r="AU65" s="34"/>
      <c r="AV65" s="33">
        <f t="shared" si="13"/>
        <v>0</v>
      </c>
      <c r="AW65" s="33">
        <f t="shared" si="14"/>
        <v>0</v>
      </c>
      <c r="AX65" s="33">
        <f t="shared" si="14"/>
        <v>0</v>
      </c>
      <c r="AY65" s="35"/>
      <c r="AZ65" s="35"/>
      <c r="BA65" s="35"/>
      <c r="BB65" s="35"/>
      <c r="BC65" s="35"/>
      <c r="BD65" s="35"/>
      <c r="BE65" s="34"/>
      <c r="BF65" s="34"/>
      <c r="BG65" s="33">
        <f t="shared" si="15"/>
        <v>0</v>
      </c>
      <c r="BH65" s="34"/>
      <c r="BI65" s="34"/>
      <c r="BJ65" s="33">
        <f t="shared" si="16"/>
        <v>0</v>
      </c>
      <c r="BK65" s="34"/>
      <c r="BL65" s="34"/>
      <c r="BM65" s="33">
        <f t="shared" si="17"/>
        <v>522</v>
      </c>
      <c r="BN65" s="34">
        <v>62</v>
      </c>
      <c r="BO65" s="34">
        <v>0</v>
      </c>
      <c r="BP65" s="34">
        <v>460</v>
      </c>
      <c r="BQ65" s="34"/>
      <c r="BR65" s="34"/>
      <c r="BS65" s="34"/>
      <c r="BT65" s="34"/>
      <c r="BU65" s="33">
        <f t="shared" si="18"/>
        <v>0</v>
      </c>
      <c r="BV65" s="34"/>
      <c r="BW65" s="34"/>
      <c r="BX65" s="33">
        <f t="shared" si="19"/>
        <v>0</v>
      </c>
      <c r="BY65" s="34"/>
      <c r="BZ65" s="34"/>
      <c r="CA65" s="33">
        <f t="shared" si="20"/>
        <v>0</v>
      </c>
      <c r="CB65" s="34"/>
      <c r="CC65" s="34"/>
      <c r="CD65" s="7">
        <f t="shared" si="21"/>
        <v>3563</v>
      </c>
      <c r="CE65" s="8">
        <f t="shared" si="22"/>
        <v>3113</v>
      </c>
      <c r="CF65" s="9">
        <f t="shared" si="23"/>
        <v>450</v>
      </c>
      <c r="CG65" s="10"/>
      <c r="CI65" s="45"/>
    </row>
    <row r="66" spans="1:87" ht="31.5" x14ac:dyDescent="0.2">
      <c r="A66" s="6" t="s">
        <v>125</v>
      </c>
      <c r="B66" s="33">
        <f t="shared" si="0"/>
        <v>0</v>
      </c>
      <c r="C66" s="34">
        <v>0</v>
      </c>
      <c r="D66" s="34">
        <v>0</v>
      </c>
      <c r="E66" s="34">
        <v>0</v>
      </c>
      <c r="F66" s="34">
        <v>0</v>
      </c>
      <c r="G66" s="33">
        <f t="shared" si="1"/>
        <v>0</v>
      </c>
      <c r="H66" s="34">
        <v>0</v>
      </c>
      <c r="I66" s="34">
        <v>0</v>
      </c>
      <c r="J66" s="34">
        <v>0</v>
      </c>
      <c r="K66" s="34">
        <v>0</v>
      </c>
      <c r="L66" s="33">
        <f t="shared" si="2"/>
        <v>1244</v>
      </c>
      <c r="M66" s="34">
        <v>0</v>
      </c>
      <c r="N66" s="34">
        <v>0</v>
      </c>
      <c r="O66" s="34">
        <v>0</v>
      </c>
      <c r="P66" s="34">
        <f>1286-42</f>
        <v>1244</v>
      </c>
      <c r="Q66" s="33">
        <f t="shared" si="3"/>
        <v>0</v>
      </c>
      <c r="R66" s="34">
        <v>0</v>
      </c>
      <c r="S66" s="34">
        <v>0</v>
      </c>
      <c r="T66" s="33">
        <f t="shared" si="4"/>
        <v>320</v>
      </c>
      <c r="U66" s="34">
        <v>320</v>
      </c>
      <c r="V66" s="34">
        <v>0</v>
      </c>
      <c r="W66" s="33">
        <f t="shared" si="5"/>
        <v>0</v>
      </c>
      <c r="X66" s="34">
        <v>0</v>
      </c>
      <c r="Y66" s="34">
        <v>0</v>
      </c>
      <c r="Z66" s="33">
        <f t="shared" si="6"/>
        <v>870</v>
      </c>
      <c r="AA66" s="34">
        <v>870</v>
      </c>
      <c r="AB66" s="34">
        <v>0</v>
      </c>
      <c r="AC66" s="33">
        <f t="shared" si="7"/>
        <v>0</v>
      </c>
      <c r="AD66" s="34">
        <v>0</v>
      </c>
      <c r="AE66" s="34"/>
      <c r="AF66" s="34">
        <v>0</v>
      </c>
      <c r="AG66" s="33">
        <f t="shared" si="8"/>
        <v>30</v>
      </c>
      <c r="AH66" s="34">
        <v>30</v>
      </c>
      <c r="AI66" s="34">
        <v>0</v>
      </c>
      <c r="AJ66" s="33">
        <f t="shared" si="9"/>
        <v>0</v>
      </c>
      <c r="AK66" s="34">
        <v>0</v>
      </c>
      <c r="AL66" s="34">
        <v>0</v>
      </c>
      <c r="AM66" s="33">
        <f t="shared" si="10"/>
        <v>0</v>
      </c>
      <c r="AN66" s="34">
        <v>0</v>
      </c>
      <c r="AO66" s="34">
        <v>0</v>
      </c>
      <c r="AP66" s="33">
        <f t="shared" si="11"/>
        <v>370</v>
      </c>
      <c r="AQ66" s="34">
        <v>370</v>
      </c>
      <c r="AR66" s="34">
        <v>0</v>
      </c>
      <c r="AS66" s="33">
        <f t="shared" si="12"/>
        <v>0</v>
      </c>
      <c r="AT66" s="34">
        <v>0</v>
      </c>
      <c r="AU66" s="34">
        <v>0</v>
      </c>
      <c r="AV66" s="33">
        <f t="shared" si="13"/>
        <v>600</v>
      </c>
      <c r="AW66" s="33">
        <f t="shared" si="14"/>
        <v>600</v>
      </c>
      <c r="AX66" s="33">
        <f t="shared" si="14"/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4">
        <f>500+100</f>
        <v>600</v>
      </c>
      <c r="BF66" s="34">
        <v>0</v>
      </c>
      <c r="BG66" s="33">
        <f t="shared" si="15"/>
        <v>12</v>
      </c>
      <c r="BH66" s="34">
        <v>12</v>
      </c>
      <c r="BI66" s="34">
        <v>0</v>
      </c>
      <c r="BJ66" s="33">
        <f t="shared" si="16"/>
        <v>0</v>
      </c>
      <c r="BK66" s="34">
        <v>0</v>
      </c>
      <c r="BL66" s="34">
        <v>0</v>
      </c>
      <c r="BM66" s="33">
        <f t="shared" si="17"/>
        <v>700</v>
      </c>
      <c r="BN66" s="34">
        <v>0</v>
      </c>
      <c r="BO66" s="34">
        <v>0</v>
      </c>
      <c r="BP66" s="34">
        <v>700</v>
      </c>
      <c r="BQ66" s="34">
        <v>0</v>
      </c>
      <c r="BR66" s="34">
        <v>0</v>
      </c>
      <c r="BS66" s="34">
        <v>0</v>
      </c>
      <c r="BT66" s="34">
        <v>0</v>
      </c>
      <c r="BU66" s="33">
        <f t="shared" si="18"/>
        <v>240</v>
      </c>
      <c r="BV66" s="34">
        <v>240</v>
      </c>
      <c r="BW66" s="34">
        <v>0</v>
      </c>
      <c r="BX66" s="33">
        <f t="shared" si="19"/>
        <v>0</v>
      </c>
      <c r="BY66" s="34">
        <v>0</v>
      </c>
      <c r="BZ66" s="34">
        <v>0</v>
      </c>
      <c r="CA66" s="33">
        <f t="shared" si="20"/>
        <v>0</v>
      </c>
      <c r="CB66" s="34">
        <v>0</v>
      </c>
      <c r="CC66" s="34">
        <v>0</v>
      </c>
      <c r="CD66" s="7">
        <f t="shared" si="21"/>
        <v>4386</v>
      </c>
      <c r="CE66" s="8">
        <f t="shared" si="22"/>
        <v>4386</v>
      </c>
      <c r="CF66" s="9">
        <f t="shared" si="23"/>
        <v>0</v>
      </c>
      <c r="CG66" s="10"/>
      <c r="CI66" s="45"/>
    </row>
    <row r="67" spans="1:87" ht="31.5" x14ac:dyDescent="0.2">
      <c r="A67" s="6" t="s">
        <v>126</v>
      </c>
      <c r="B67" s="33">
        <f t="shared" si="0"/>
        <v>0</v>
      </c>
      <c r="C67" s="34"/>
      <c r="D67" s="34"/>
      <c r="E67" s="34"/>
      <c r="F67" s="34"/>
      <c r="G67" s="33">
        <f t="shared" si="1"/>
        <v>224</v>
      </c>
      <c r="H67" s="34">
        <v>0</v>
      </c>
      <c r="I67" s="34">
        <v>0</v>
      </c>
      <c r="J67" s="34">
        <v>0</v>
      </c>
      <c r="K67" s="34">
        <v>224</v>
      </c>
      <c r="L67" s="33">
        <f t="shared" si="2"/>
        <v>1014</v>
      </c>
      <c r="M67" s="34">
        <v>0</v>
      </c>
      <c r="N67" s="34">
        <v>0</v>
      </c>
      <c r="O67" s="34">
        <v>0</v>
      </c>
      <c r="P67" s="34">
        <v>1014</v>
      </c>
      <c r="Q67" s="33">
        <f t="shared" si="3"/>
        <v>0</v>
      </c>
      <c r="R67" s="34"/>
      <c r="S67" s="34"/>
      <c r="T67" s="33">
        <f t="shared" si="4"/>
        <v>0</v>
      </c>
      <c r="U67" s="34"/>
      <c r="V67" s="34"/>
      <c r="W67" s="33">
        <f t="shared" si="5"/>
        <v>0</v>
      </c>
      <c r="X67" s="34"/>
      <c r="Y67" s="34"/>
      <c r="Z67" s="33">
        <f t="shared" si="6"/>
        <v>279</v>
      </c>
      <c r="AA67" s="34">
        <v>279</v>
      </c>
      <c r="AB67" s="34"/>
      <c r="AC67" s="33">
        <f t="shared" si="7"/>
        <v>0</v>
      </c>
      <c r="AD67" s="34"/>
      <c r="AE67" s="34"/>
      <c r="AF67" s="34"/>
      <c r="AG67" s="33">
        <f t="shared" si="8"/>
        <v>0</v>
      </c>
      <c r="AH67" s="34"/>
      <c r="AI67" s="34"/>
      <c r="AJ67" s="33">
        <f t="shared" si="9"/>
        <v>0</v>
      </c>
      <c r="AK67" s="34"/>
      <c r="AL67" s="34"/>
      <c r="AM67" s="33">
        <f t="shared" si="10"/>
        <v>0</v>
      </c>
      <c r="AN67" s="34"/>
      <c r="AO67" s="34"/>
      <c r="AP67" s="33">
        <f t="shared" si="11"/>
        <v>0</v>
      </c>
      <c r="AQ67" s="34"/>
      <c r="AR67" s="34"/>
      <c r="AS67" s="33">
        <f t="shared" si="12"/>
        <v>0</v>
      </c>
      <c r="AT67" s="34"/>
      <c r="AU67" s="34"/>
      <c r="AV67" s="33">
        <f t="shared" si="13"/>
        <v>0</v>
      </c>
      <c r="AW67" s="33">
        <f t="shared" si="14"/>
        <v>0</v>
      </c>
      <c r="AX67" s="33">
        <f t="shared" si="14"/>
        <v>0</v>
      </c>
      <c r="AY67" s="35"/>
      <c r="AZ67" s="35"/>
      <c r="BA67" s="35"/>
      <c r="BB67" s="35"/>
      <c r="BC67" s="35"/>
      <c r="BD67" s="35"/>
      <c r="BE67" s="34"/>
      <c r="BF67" s="34"/>
      <c r="BG67" s="33">
        <f t="shared" si="15"/>
        <v>0</v>
      </c>
      <c r="BH67" s="34"/>
      <c r="BI67" s="34"/>
      <c r="BJ67" s="33">
        <f t="shared" si="16"/>
        <v>0</v>
      </c>
      <c r="BK67" s="34"/>
      <c r="BL67" s="34"/>
      <c r="BM67" s="33">
        <f t="shared" si="17"/>
        <v>643</v>
      </c>
      <c r="BN67" s="34">
        <v>240</v>
      </c>
      <c r="BO67" s="34">
        <v>0</v>
      </c>
      <c r="BP67" s="34">
        <v>403</v>
      </c>
      <c r="BQ67" s="34">
        <v>0</v>
      </c>
      <c r="BR67" s="34"/>
      <c r="BS67" s="34"/>
      <c r="BT67" s="34"/>
      <c r="BU67" s="33">
        <f t="shared" si="18"/>
        <v>0</v>
      </c>
      <c r="BV67" s="34"/>
      <c r="BW67" s="34"/>
      <c r="BX67" s="33">
        <f t="shared" si="19"/>
        <v>0</v>
      </c>
      <c r="BY67" s="34"/>
      <c r="BZ67" s="34"/>
      <c r="CA67" s="33">
        <f t="shared" si="20"/>
        <v>0</v>
      </c>
      <c r="CB67" s="34"/>
      <c r="CC67" s="34"/>
      <c r="CD67" s="7">
        <f t="shared" si="21"/>
        <v>2160</v>
      </c>
      <c r="CE67" s="8">
        <f t="shared" si="22"/>
        <v>1936</v>
      </c>
      <c r="CF67" s="9">
        <f t="shared" si="23"/>
        <v>224</v>
      </c>
      <c r="CG67" s="10"/>
      <c r="CI67" s="45"/>
    </row>
    <row r="68" spans="1:87" ht="31.5" x14ac:dyDescent="0.2">
      <c r="A68" s="6" t="s">
        <v>127</v>
      </c>
      <c r="B68" s="33">
        <f t="shared" si="0"/>
        <v>0</v>
      </c>
      <c r="C68" s="34"/>
      <c r="D68" s="34"/>
      <c r="E68" s="34"/>
      <c r="F68" s="34"/>
      <c r="G68" s="33">
        <f t="shared" si="1"/>
        <v>48</v>
      </c>
      <c r="H68" s="34">
        <v>0</v>
      </c>
      <c r="I68" s="34">
        <v>0</v>
      </c>
      <c r="J68" s="34">
        <v>0</v>
      </c>
      <c r="K68" s="34">
        <v>48</v>
      </c>
      <c r="L68" s="33">
        <f t="shared" si="2"/>
        <v>200</v>
      </c>
      <c r="M68" s="34">
        <v>0</v>
      </c>
      <c r="N68" s="34">
        <v>0</v>
      </c>
      <c r="O68" s="34">
        <v>0</v>
      </c>
      <c r="P68" s="34">
        <v>200</v>
      </c>
      <c r="Q68" s="33">
        <f t="shared" si="3"/>
        <v>0</v>
      </c>
      <c r="R68" s="34"/>
      <c r="S68" s="34"/>
      <c r="T68" s="33">
        <f t="shared" si="4"/>
        <v>0</v>
      </c>
      <c r="U68" s="34"/>
      <c r="V68" s="34"/>
      <c r="W68" s="33">
        <f t="shared" si="5"/>
        <v>0</v>
      </c>
      <c r="X68" s="34"/>
      <c r="Y68" s="34"/>
      <c r="Z68" s="33">
        <f t="shared" si="6"/>
        <v>610</v>
      </c>
      <c r="AA68" s="34">
        <v>370</v>
      </c>
      <c r="AB68" s="34">
        <v>240</v>
      </c>
      <c r="AC68" s="33">
        <f t="shared" si="7"/>
        <v>0</v>
      </c>
      <c r="AD68" s="34"/>
      <c r="AE68" s="34"/>
      <c r="AF68" s="34"/>
      <c r="AG68" s="33">
        <f t="shared" si="8"/>
        <v>0</v>
      </c>
      <c r="AH68" s="34"/>
      <c r="AI68" s="34"/>
      <c r="AJ68" s="33">
        <f t="shared" si="9"/>
        <v>0</v>
      </c>
      <c r="AK68" s="34"/>
      <c r="AL68" s="34"/>
      <c r="AM68" s="33">
        <f t="shared" si="10"/>
        <v>0</v>
      </c>
      <c r="AN68" s="34"/>
      <c r="AO68" s="34"/>
      <c r="AP68" s="33">
        <f t="shared" si="11"/>
        <v>0</v>
      </c>
      <c r="AQ68" s="34"/>
      <c r="AR68" s="34"/>
      <c r="AS68" s="33">
        <f t="shared" si="12"/>
        <v>0</v>
      </c>
      <c r="AT68" s="34"/>
      <c r="AU68" s="34"/>
      <c r="AV68" s="33">
        <f t="shared" si="13"/>
        <v>0</v>
      </c>
      <c r="AW68" s="33">
        <f t="shared" si="14"/>
        <v>0</v>
      </c>
      <c r="AX68" s="33">
        <f t="shared" si="14"/>
        <v>0</v>
      </c>
      <c r="AY68" s="35"/>
      <c r="AZ68" s="35"/>
      <c r="BA68" s="35"/>
      <c r="BB68" s="35"/>
      <c r="BC68" s="35"/>
      <c r="BD68" s="35"/>
      <c r="BE68" s="34"/>
      <c r="BF68" s="34"/>
      <c r="BG68" s="33">
        <f t="shared" si="15"/>
        <v>0</v>
      </c>
      <c r="BH68" s="34"/>
      <c r="BI68" s="34"/>
      <c r="BJ68" s="33">
        <f t="shared" si="16"/>
        <v>0</v>
      </c>
      <c r="BK68" s="34"/>
      <c r="BL68" s="34"/>
      <c r="BM68" s="33">
        <f t="shared" si="17"/>
        <v>425</v>
      </c>
      <c r="BN68" s="34">
        <v>130</v>
      </c>
      <c r="BO68" s="34">
        <v>0</v>
      </c>
      <c r="BP68" s="34">
        <v>295</v>
      </c>
      <c r="BQ68" s="34"/>
      <c r="BR68" s="34"/>
      <c r="BS68" s="34"/>
      <c r="BT68" s="34"/>
      <c r="BU68" s="33">
        <f t="shared" si="18"/>
        <v>0</v>
      </c>
      <c r="BV68" s="34"/>
      <c r="BW68" s="34"/>
      <c r="BX68" s="33">
        <f t="shared" si="19"/>
        <v>0</v>
      </c>
      <c r="BY68" s="34"/>
      <c r="BZ68" s="34"/>
      <c r="CA68" s="33">
        <f t="shared" si="20"/>
        <v>0</v>
      </c>
      <c r="CB68" s="34"/>
      <c r="CC68" s="34"/>
      <c r="CD68" s="7">
        <f t="shared" si="21"/>
        <v>1283</v>
      </c>
      <c r="CE68" s="8">
        <f t="shared" si="22"/>
        <v>995</v>
      </c>
      <c r="CF68" s="9">
        <f t="shared" si="23"/>
        <v>288</v>
      </c>
      <c r="CG68" s="10"/>
      <c r="CI68" s="45"/>
    </row>
    <row r="69" spans="1:87" ht="31.5" x14ac:dyDescent="0.2">
      <c r="A69" s="6" t="s">
        <v>128</v>
      </c>
      <c r="B69" s="33">
        <f t="shared" si="0"/>
        <v>0</v>
      </c>
      <c r="C69" s="34"/>
      <c r="D69" s="34"/>
      <c r="E69" s="34"/>
      <c r="F69" s="34"/>
      <c r="G69" s="33">
        <f t="shared" si="1"/>
        <v>0</v>
      </c>
      <c r="H69" s="34"/>
      <c r="I69" s="34"/>
      <c r="J69" s="34"/>
      <c r="K69" s="34"/>
      <c r="L69" s="33">
        <f t="shared" si="2"/>
        <v>911</v>
      </c>
      <c r="M69" s="34">
        <v>0</v>
      </c>
      <c r="N69" s="34">
        <v>0</v>
      </c>
      <c r="O69" s="34">
        <v>0</v>
      </c>
      <c r="P69" s="34">
        <v>911</v>
      </c>
      <c r="Q69" s="33">
        <f t="shared" si="3"/>
        <v>0</v>
      </c>
      <c r="R69" s="34">
        <v>0</v>
      </c>
      <c r="S69" s="34"/>
      <c r="T69" s="33">
        <f t="shared" si="4"/>
        <v>0</v>
      </c>
      <c r="U69" s="34"/>
      <c r="V69" s="34"/>
      <c r="W69" s="33">
        <f t="shared" si="5"/>
        <v>0</v>
      </c>
      <c r="X69" s="34"/>
      <c r="Y69" s="34"/>
      <c r="Z69" s="33">
        <f t="shared" si="6"/>
        <v>452</v>
      </c>
      <c r="AA69" s="34">
        <f>510-58</f>
        <v>452</v>
      </c>
      <c r="AB69" s="34">
        <v>0</v>
      </c>
      <c r="AC69" s="33">
        <f t="shared" si="7"/>
        <v>0</v>
      </c>
      <c r="AD69" s="34">
        <v>0</v>
      </c>
      <c r="AE69" s="34"/>
      <c r="AF69" s="34">
        <v>0</v>
      </c>
      <c r="AG69" s="33">
        <f t="shared" si="8"/>
        <v>0</v>
      </c>
      <c r="AH69" s="34">
        <v>0</v>
      </c>
      <c r="AI69" s="34">
        <v>0</v>
      </c>
      <c r="AJ69" s="33">
        <f t="shared" si="9"/>
        <v>0</v>
      </c>
      <c r="AK69" s="34">
        <v>0</v>
      </c>
      <c r="AL69" s="34">
        <v>0</v>
      </c>
      <c r="AM69" s="33">
        <f t="shared" si="10"/>
        <v>0</v>
      </c>
      <c r="AN69" s="34">
        <v>0</v>
      </c>
      <c r="AO69" s="34">
        <v>0</v>
      </c>
      <c r="AP69" s="33">
        <f t="shared" si="11"/>
        <v>285</v>
      </c>
      <c r="AQ69" s="34">
        <f>227+58</f>
        <v>285</v>
      </c>
      <c r="AR69" s="34"/>
      <c r="AS69" s="33">
        <f t="shared" si="12"/>
        <v>0</v>
      </c>
      <c r="AT69" s="34"/>
      <c r="AU69" s="34"/>
      <c r="AV69" s="33">
        <f t="shared" si="13"/>
        <v>0</v>
      </c>
      <c r="AW69" s="33">
        <f t="shared" si="14"/>
        <v>0</v>
      </c>
      <c r="AX69" s="33">
        <f t="shared" si="14"/>
        <v>0</v>
      </c>
      <c r="AY69" s="35"/>
      <c r="AZ69" s="35"/>
      <c r="BA69" s="35"/>
      <c r="BB69" s="35"/>
      <c r="BC69" s="35"/>
      <c r="BD69" s="35"/>
      <c r="BE69" s="34"/>
      <c r="BF69" s="34"/>
      <c r="BG69" s="33">
        <f t="shared" si="15"/>
        <v>0</v>
      </c>
      <c r="BH69" s="34"/>
      <c r="BI69" s="34"/>
      <c r="BJ69" s="33">
        <f t="shared" si="16"/>
        <v>0</v>
      </c>
      <c r="BK69" s="34"/>
      <c r="BL69" s="34"/>
      <c r="BM69" s="33">
        <f t="shared" si="17"/>
        <v>400</v>
      </c>
      <c r="BN69" s="34">
        <v>0</v>
      </c>
      <c r="BO69" s="34">
        <v>0</v>
      </c>
      <c r="BP69" s="34">
        <v>400</v>
      </c>
      <c r="BQ69" s="34"/>
      <c r="BR69" s="34"/>
      <c r="BS69" s="34"/>
      <c r="BT69" s="34"/>
      <c r="BU69" s="33">
        <f t="shared" si="18"/>
        <v>0</v>
      </c>
      <c r="BV69" s="34"/>
      <c r="BW69" s="34"/>
      <c r="BX69" s="33">
        <f t="shared" si="19"/>
        <v>0</v>
      </c>
      <c r="BY69" s="34"/>
      <c r="BZ69" s="34"/>
      <c r="CA69" s="33">
        <f t="shared" si="20"/>
        <v>0</v>
      </c>
      <c r="CB69" s="34"/>
      <c r="CC69" s="34"/>
      <c r="CD69" s="7">
        <f t="shared" si="21"/>
        <v>2048</v>
      </c>
      <c r="CE69" s="8">
        <f t="shared" si="22"/>
        <v>2048</v>
      </c>
      <c r="CF69" s="9">
        <f t="shared" si="23"/>
        <v>0</v>
      </c>
      <c r="CG69" s="10"/>
      <c r="CI69" s="45"/>
    </row>
    <row r="70" spans="1:87" ht="47.25" x14ac:dyDescent="0.2">
      <c r="A70" s="6" t="s">
        <v>129</v>
      </c>
      <c r="B70" s="33">
        <f t="shared" si="0"/>
        <v>0</v>
      </c>
      <c r="C70" s="34"/>
      <c r="D70" s="34"/>
      <c r="E70" s="34"/>
      <c r="F70" s="34"/>
      <c r="G70" s="33">
        <f t="shared" si="1"/>
        <v>0</v>
      </c>
      <c r="H70" s="34"/>
      <c r="I70" s="34"/>
      <c r="J70" s="34"/>
      <c r="K70" s="34"/>
      <c r="L70" s="33">
        <f t="shared" si="2"/>
        <v>1194</v>
      </c>
      <c r="M70" s="34"/>
      <c r="N70" s="34"/>
      <c r="O70" s="34"/>
      <c r="P70" s="34">
        <f>1149+45</f>
        <v>1194</v>
      </c>
      <c r="Q70" s="33">
        <f t="shared" si="3"/>
        <v>0</v>
      </c>
      <c r="R70" s="34"/>
      <c r="S70" s="34"/>
      <c r="T70" s="33">
        <f t="shared" si="4"/>
        <v>0</v>
      </c>
      <c r="U70" s="34"/>
      <c r="V70" s="34"/>
      <c r="W70" s="33">
        <f t="shared" si="5"/>
        <v>0</v>
      </c>
      <c r="X70" s="34"/>
      <c r="Y70" s="34"/>
      <c r="Z70" s="33">
        <f t="shared" si="6"/>
        <v>80</v>
      </c>
      <c r="AA70" s="34">
        <f>125-45</f>
        <v>80</v>
      </c>
      <c r="AB70" s="34"/>
      <c r="AC70" s="33">
        <f t="shared" si="7"/>
        <v>0</v>
      </c>
      <c r="AD70" s="34"/>
      <c r="AE70" s="34"/>
      <c r="AF70" s="34"/>
      <c r="AG70" s="33">
        <f t="shared" si="8"/>
        <v>0</v>
      </c>
      <c r="AH70" s="34"/>
      <c r="AI70" s="34"/>
      <c r="AJ70" s="33">
        <f t="shared" si="9"/>
        <v>0</v>
      </c>
      <c r="AK70" s="34"/>
      <c r="AL70" s="34"/>
      <c r="AM70" s="33">
        <f t="shared" si="10"/>
        <v>0</v>
      </c>
      <c r="AN70" s="34"/>
      <c r="AO70" s="34"/>
      <c r="AP70" s="33">
        <f t="shared" si="11"/>
        <v>200</v>
      </c>
      <c r="AQ70" s="34">
        <v>200</v>
      </c>
      <c r="AR70" s="34"/>
      <c r="AS70" s="33">
        <f t="shared" si="12"/>
        <v>0</v>
      </c>
      <c r="AT70" s="34"/>
      <c r="AU70" s="34"/>
      <c r="AV70" s="33">
        <f t="shared" si="13"/>
        <v>0</v>
      </c>
      <c r="AW70" s="33">
        <f t="shared" si="14"/>
        <v>0</v>
      </c>
      <c r="AX70" s="33">
        <f t="shared" si="14"/>
        <v>0</v>
      </c>
      <c r="AY70" s="35"/>
      <c r="AZ70" s="35"/>
      <c r="BA70" s="35"/>
      <c r="BB70" s="35"/>
      <c r="BC70" s="35"/>
      <c r="BD70" s="35"/>
      <c r="BE70" s="34"/>
      <c r="BF70" s="34"/>
      <c r="BG70" s="33">
        <f t="shared" si="15"/>
        <v>0</v>
      </c>
      <c r="BH70" s="34"/>
      <c r="BI70" s="34"/>
      <c r="BJ70" s="33">
        <f t="shared" si="16"/>
        <v>0</v>
      </c>
      <c r="BK70" s="34"/>
      <c r="BL70" s="34"/>
      <c r="BM70" s="33">
        <f t="shared" si="17"/>
        <v>710</v>
      </c>
      <c r="BN70" s="34">
        <v>60</v>
      </c>
      <c r="BO70" s="34"/>
      <c r="BP70" s="34">
        <v>650</v>
      </c>
      <c r="BQ70" s="34"/>
      <c r="BR70" s="34"/>
      <c r="BS70" s="34"/>
      <c r="BT70" s="34"/>
      <c r="BU70" s="33">
        <f t="shared" si="18"/>
        <v>0</v>
      </c>
      <c r="BV70" s="34"/>
      <c r="BW70" s="34"/>
      <c r="BX70" s="33">
        <f t="shared" si="19"/>
        <v>0</v>
      </c>
      <c r="BY70" s="34"/>
      <c r="BZ70" s="34"/>
      <c r="CA70" s="33">
        <f t="shared" si="20"/>
        <v>0</v>
      </c>
      <c r="CB70" s="34"/>
      <c r="CC70" s="34"/>
      <c r="CD70" s="7">
        <f t="shared" si="21"/>
        <v>2184</v>
      </c>
      <c r="CE70" s="8">
        <f t="shared" si="22"/>
        <v>2184</v>
      </c>
      <c r="CF70" s="9">
        <f t="shared" si="23"/>
        <v>0</v>
      </c>
      <c r="CG70" s="10"/>
      <c r="CI70" s="45"/>
    </row>
    <row r="71" spans="1:87" s="10" customFormat="1" ht="47.25" x14ac:dyDescent="0.2">
      <c r="A71" s="6" t="s">
        <v>130</v>
      </c>
      <c r="B71" s="33">
        <f t="shared" si="0"/>
        <v>0</v>
      </c>
      <c r="C71" s="34"/>
      <c r="D71" s="34"/>
      <c r="E71" s="34"/>
      <c r="F71" s="34"/>
      <c r="G71" s="33">
        <f t="shared" si="1"/>
        <v>244</v>
      </c>
      <c r="H71" s="34"/>
      <c r="I71" s="34"/>
      <c r="J71" s="34">
        <v>50</v>
      </c>
      <c r="K71" s="34">
        <f>244-50</f>
        <v>194</v>
      </c>
      <c r="L71" s="33">
        <f t="shared" si="2"/>
        <v>0</v>
      </c>
      <c r="M71" s="34">
        <v>0</v>
      </c>
      <c r="N71" s="34">
        <v>0</v>
      </c>
      <c r="O71" s="34">
        <v>0</v>
      </c>
      <c r="P71" s="34">
        <v>0</v>
      </c>
      <c r="Q71" s="33">
        <f t="shared" si="3"/>
        <v>0</v>
      </c>
      <c r="R71" s="34">
        <v>0</v>
      </c>
      <c r="S71" s="34">
        <v>0</v>
      </c>
      <c r="T71" s="33">
        <f t="shared" si="4"/>
        <v>0</v>
      </c>
      <c r="U71" s="34">
        <v>0</v>
      </c>
      <c r="V71" s="34">
        <v>0</v>
      </c>
      <c r="W71" s="33">
        <f t="shared" si="5"/>
        <v>0</v>
      </c>
      <c r="X71" s="34">
        <v>0</v>
      </c>
      <c r="Y71" s="34">
        <v>0</v>
      </c>
      <c r="Z71" s="33">
        <f t="shared" si="6"/>
        <v>1060</v>
      </c>
      <c r="AA71" s="34">
        <v>0</v>
      </c>
      <c r="AB71" s="34">
        <v>1060</v>
      </c>
      <c r="AC71" s="33">
        <f t="shared" si="7"/>
        <v>0</v>
      </c>
      <c r="AD71" s="34"/>
      <c r="AE71" s="34"/>
      <c r="AF71" s="34"/>
      <c r="AG71" s="33">
        <f t="shared" si="8"/>
        <v>0</v>
      </c>
      <c r="AH71" s="34"/>
      <c r="AI71" s="34"/>
      <c r="AJ71" s="33">
        <f t="shared" si="9"/>
        <v>0</v>
      </c>
      <c r="AK71" s="34"/>
      <c r="AL71" s="34"/>
      <c r="AM71" s="33">
        <f t="shared" si="10"/>
        <v>0</v>
      </c>
      <c r="AN71" s="34"/>
      <c r="AO71" s="34"/>
      <c r="AP71" s="33">
        <f t="shared" si="11"/>
        <v>0</v>
      </c>
      <c r="AQ71" s="34"/>
      <c r="AR71" s="34"/>
      <c r="AS71" s="33">
        <f t="shared" si="12"/>
        <v>0</v>
      </c>
      <c r="AT71" s="34"/>
      <c r="AU71" s="34"/>
      <c r="AV71" s="33">
        <f t="shared" si="13"/>
        <v>0</v>
      </c>
      <c r="AW71" s="33">
        <f t="shared" si="14"/>
        <v>0</v>
      </c>
      <c r="AX71" s="33">
        <f t="shared" si="14"/>
        <v>0</v>
      </c>
      <c r="AY71" s="35"/>
      <c r="AZ71" s="35"/>
      <c r="BA71" s="35"/>
      <c r="BB71" s="35"/>
      <c r="BC71" s="35"/>
      <c r="BD71" s="35"/>
      <c r="BE71" s="34"/>
      <c r="BF71" s="34"/>
      <c r="BG71" s="33">
        <f t="shared" si="15"/>
        <v>0</v>
      </c>
      <c r="BH71" s="34"/>
      <c r="BI71" s="34"/>
      <c r="BJ71" s="33">
        <f t="shared" si="16"/>
        <v>0</v>
      </c>
      <c r="BK71" s="34"/>
      <c r="BL71" s="34"/>
      <c r="BM71" s="33">
        <f t="shared" si="17"/>
        <v>0</v>
      </c>
      <c r="BN71" s="34"/>
      <c r="BO71" s="34"/>
      <c r="BP71" s="34"/>
      <c r="BQ71" s="34"/>
      <c r="BR71" s="34"/>
      <c r="BS71" s="34"/>
      <c r="BT71" s="34"/>
      <c r="BU71" s="33">
        <f t="shared" si="18"/>
        <v>0</v>
      </c>
      <c r="BV71" s="34"/>
      <c r="BW71" s="34"/>
      <c r="BX71" s="33">
        <f t="shared" si="19"/>
        <v>190</v>
      </c>
      <c r="BY71" s="34">
        <v>0</v>
      </c>
      <c r="BZ71" s="34">
        <v>190</v>
      </c>
      <c r="CA71" s="33">
        <f t="shared" si="20"/>
        <v>0</v>
      </c>
      <c r="CB71" s="34"/>
      <c r="CC71" s="34"/>
      <c r="CD71" s="7">
        <f t="shared" si="21"/>
        <v>1494</v>
      </c>
      <c r="CE71" s="8">
        <f t="shared" si="22"/>
        <v>0</v>
      </c>
      <c r="CF71" s="9">
        <f t="shared" si="23"/>
        <v>1494</v>
      </c>
      <c r="CI71" s="45"/>
    </row>
    <row r="72" spans="1:87" ht="31.5" x14ac:dyDescent="0.2">
      <c r="A72" s="6" t="s">
        <v>131</v>
      </c>
      <c r="B72" s="33">
        <f t="shared" si="0"/>
        <v>0</v>
      </c>
      <c r="C72" s="34"/>
      <c r="D72" s="34"/>
      <c r="E72" s="34"/>
      <c r="F72" s="34"/>
      <c r="G72" s="33">
        <f t="shared" si="1"/>
        <v>57</v>
      </c>
      <c r="H72" s="34">
        <v>0</v>
      </c>
      <c r="I72" s="34">
        <v>0</v>
      </c>
      <c r="J72" s="34">
        <v>0</v>
      </c>
      <c r="K72" s="34">
        <v>57</v>
      </c>
      <c r="L72" s="33">
        <f t="shared" si="2"/>
        <v>0</v>
      </c>
      <c r="M72" s="34"/>
      <c r="N72" s="34"/>
      <c r="O72" s="34"/>
      <c r="P72" s="34"/>
      <c r="Q72" s="33">
        <f t="shared" si="3"/>
        <v>0</v>
      </c>
      <c r="R72" s="34"/>
      <c r="S72" s="34"/>
      <c r="T72" s="33">
        <f t="shared" si="4"/>
        <v>0</v>
      </c>
      <c r="U72" s="34"/>
      <c r="V72" s="34"/>
      <c r="W72" s="33">
        <f t="shared" si="5"/>
        <v>0</v>
      </c>
      <c r="X72" s="34"/>
      <c r="Y72" s="34"/>
      <c r="Z72" s="33">
        <f t="shared" si="6"/>
        <v>650</v>
      </c>
      <c r="AA72" s="34">
        <v>0</v>
      </c>
      <c r="AB72" s="34">
        <v>650</v>
      </c>
      <c r="AC72" s="33">
        <f t="shared" si="7"/>
        <v>0</v>
      </c>
      <c r="AD72" s="34"/>
      <c r="AE72" s="34"/>
      <c r="AF72" s="34"/>
      <c r="AG72" s="33">
        <f t="shared" si="8"/>
        <v>0</v>
      </c>
      <c r="AH72" s="34"/>
      <c r="AI72" s="34"/>
      <c r="AJ72" s="33">
        <f t="shared" si="9"/>
        <v>0</v>
      </c>
      <c r="AK72" s="34"/>
      <c r="AL72" s="34"/>
      <c r="AM72" s="33">
        <f t="shared" si="10"/>
        <v>0</v>
      </c>
      <c r="AN72" s="34"/>
      <c r="AO72" s="34"/>
      <c r="AP72" s="33">
        <f t="shared" si="11"/>
        <v>0</v>
      </c>
      <c r="AQ72" s="34"/>
      <c r="AR72" s="34"/>
      <c r="AS72" s="33">
        <f t="shared" si="12"/>
        <v>0</v>
      </c>
      <c r="AT72" s="34"/>
      <c r="AU72" s="34"/>
      <c r="AV72" s="33">
        <f t="shared" si="13"/>
        <v>0</v>
      </c>
      <c r="AW72" s="33">
        <f t="shared" si="14"/>
        <v>0</v>
      </c>
      <c r="AX72" s="33">
        <f t="shared" si="14"/>
        <v>0</v>
      </c>
      <c r="AY72" s="35"/>
      <c r="AZ72" s="35"/>
      <c r="BA72" s="35"/>
      <c r="BB72" s="35"/>
      <c r="BC72" s="35"/>
      <c r="BD72" s="35"/>
      <c r="BE72" s="34"/>
      <c r="BF72" s="34"/>
      <c r="BG72" s="33">
        <f t="shared" si="15"/>
        <v>0</v>
      </c>
      <c r="BH72" s="34"/>
      <c r="BI72" s="34"/>
      <c r="BJ72" s="33">
        <f t="shared" si="16"/>
        <v>0</v>
      </c>
      <c r="BK72" s="34"/>
      <c r="BL72" s="34"/>
      <c r="BM72" s="33">
        <f t="shared" si="17"/>
        <v>0</v>
      </c>
      <c r="BN72" s="34"/>
      <c r="BO72" s="34"/>
      <c r="BP72" s="34"/>
      <c r="BQ72" s="34"/>
      <c r="BR72" s="34"/>
      <c r="BS72" s="34"/>
      <c r="BT72" s="34"/>
      <c r="BU72" s="33">
        <f t="shared" si="18"/>
        <v>0</v>
      </c>
      <c r="BV72" s="34"/>
      <c r="BW72" s="34"/>
      <c r="BX72" s="33">
        <f t="shared" si="19"/>
        <v>0</v>
      </c>
      <c r="BY72" s="34"/>
      <c r="BZ72" s="34"/>
      <c r="CA72" s="33">
        <f t="shared" si="20"/>
        <v>0</v>
      </c>
      <c r="CB72" s="34"/>
      <c r="CC72" s="34"/>
      <c r="CD72" s="7">
        <f t="shared" si="21"/>
        <v>707</v>
      </c>
      <c r="CE72" s="8">
        <f t="shared" si="22"/>
        <v>0</v>
      </c>
      <c r="CF72" s="9">
        <f t="shared" si="23"/>
        <v>707</v>
      </c>
      <c r="CG72" s="10"/>
      <c r="CI72" s="45"/>
    </row>
    <row r="73" spans="1:87" ht="31.5" x14ac:dyDescent="0.2">
      <c r="A73" s="6" t="s">
        <v>132</v>
      </c>
      <c r="B73" s="33">
        <f t="shared" si="0"/>
        <v>124</v>
      </c>
      <c r="C73" s="34">
        <v>0</v>
      </c>
      <c r="D73" s="34">
        <v>0</v>
      </c>
      <c r="E73" s="34">
        <f>172-48</f>
        <v>124</v>
      </c>
      <c r="F73" s="34"/>
      <c r="G73" s="33">
        <f t="shared" ref="G73:G95" si="24">SUM(H73:K73)</f>
        <v>0</v>
      </c>
      <c r="H73" s="34"/>
      <c r="I73" s="34"/>
      <c r="J73" s="34"/>
      <c r="K73" s="34"/>
      <c r="L73" s="33">
        <f t="shared" si="2"/>
        <v>120</v>
      </c>
      <c r="M73" s="34">
        <v>120</v>
      </c>
      <c r="N73" s="34">
        <v>0</v>
      </c>
      <c r="O73" s="34">
        <v>0</v>
      </c>
      <c r="P73" s="34">
        <v>0</v>
      </c>
      <c r="Q73" s="33">
        <f t="shared" si="3"/>
        <v>0</v>
      </c>
      <c r="R73" s="34">
        <v>0</v>
      </c>
      <c r="S73" s="34">
        <v>0</v>
      </c>
      <c r="T73" s="33">
        <f t="shared" si="4"/>
        <v>186</v>
      </c>
      <c r="U73" s="34">
        <f>218-32</f>
        <v>186</v>
      </c>
      <c r="V73" s="34">
        <v>0</v>
      </c>
      <c r="W73" s="33">
        <f t="shared" si="5"/>
        <v>0</v>
      </c>
      <c r="X73" s="34">
        <v>0</v>
      </c>
      <c r="Y73" s="34">
        <v>0</v>
      </c>
      <c r="Z73" s="33">
        <f t="shared" si="6"/>
        <v>208</v>
      </c>
      <c r="AA73" s="34">
        <f>138+70</f>
        <v>208</v>
      </c>
      <c r="AB73" s="34"/>
      <c r="AC73" s="33">
        <f t="shared" si="7"/>
        <v>0</v>
      </c>
      <c r="AD73" s="34"/>
      <c r="AE73" s="34"/>
      <c r="AF73" s="34"/>
      <c r="AG73" s="33">
        <f t="shared" si="8"/>
        <v>0</v>
      </c>
      <c r="AH73" s="34"/>
      <c r="AI73" s="34"/>
      <c r="AJ73" s="33">
        <f t="shared" si="9"/>
        <v>0</v>
      </c>
      <c r="AK73" s="34"/>
      <c r="AL73" s="34"/>
      <c r="AM73" s="33">
        <f t="shared" si="10"/>
        <v>0</v>
      </c>
      <c r="AN73" s="34"/>
      <c r="AO73" s="34"/>
      <c r="AP73" s="33">
        <f t="shared" si="11"/>
        <v>0</v>
      </c>
      <c r="AQ73" s="34"/>
      <c r="AR73" s="34"/>
      <c r="AS73" s="33">
        <f t="shared" si="12"/>
        <v>0</v>
      </c>
      <c r="AT73" s="34"/>
      <c r="AU73" s="34"/>
      <c r="AV73" s="33">
        <f t="shared" si="13"/>
        <v>0</v>
      </c>
      <c r="AW73" s="33">
        <f t="shared" si="14"/>
        <v>0</v>
      </c>
      <c r="AX73" s="33">
        <f t="shared" si="14"/>
        <v>0</v>
      </c>
      <c r="AY73" s="35"/>
      <c r="AZ73" s="35"/>
      <c r="BA73" s="35"/>
      <c r="BB73" s="35"/>
      <c r="BC73" s="35"/>
      <c r="BD73" s="35"/>
      <c r="BE73" s="34"/>
      <c r="BF73" s="34"/>
      <c r="BG73" s="33">
        <f t="shared" si="15"/>
        <v>0</v>
      </c>
      <c r="BH73" s="34"/>
      <c r="BI73" s="34"/>
      <c r="BJ73" s="33">
        <f t="shared" si="16"/>
        <v>0</v>
      </c>
      <c r="BK73" s="34"/>
      <c r="BL73" s="34"/>
      <c r="BM73" s="33">
        <f t="shared" si="17"/>
        <v>0</v>
      </c>
      <c r="BN73" s="34"/>
      <c r="BO73" s="34"/>
      <c r="BP73" s="34"/>
      <c r="BQ73" s="34"/>
      <c r="BR73" s="34"/>
      <c r="BS73" s="34"/>
      <c r="BT73" s="34"/>
      <c r="BU73" s="33">
        <f t="shared" si="18"/>
        <v>0</v>
      </c>
      <c r="BV73" s="34"/>
      <c r="BW73" s="34"/>
      <c r="BX73" s="33">
        <f t="shared" si="19"/>
        <v>160</v>
      </c>
      <c r="BY73" s="34">
        <f>150+10</f>
        <v>160</v>
      </c>
      <c r="BZ73" s="34"/>
      <c r="CA73" s="33">
        <f t="shared" si="20"/>
        <v>0</v>
      </c>
      <c r="CB73" s="34"/>
      <c r="CC73" s="34"/>
      <c r="CD73" s="7">
        <f t="shared" si="21"/>
        <v>798</v>
      </c>
      <c r="CE73" s="8">
        <f t="shared" si="22"/>
        <v>798</v>
      </c>
      <c r="CF73" s="9">
        <f t="shared" si="23"/>
        <v>0</v>
      </c>
      <c r="CG73" s="10"/>
      <c r="CI73" s="45"/>
    </row>
    <row r="74" spans="1:87" ht="47.25" x14ac:dyDescent="0.2">
      <c r="A74" s="6" t="s">
        <v>133</v>
      </c>
      <c r="B74" s="33">
        <f t="shared" ref="B74:B95" si="25">SUM(C74:F74)</f>
        <v>317</v>
      </c>
      <c r="C74" s="34">
        <v>165</v>
      </c>
      <c r="D74" s="34">
        <v>152</v>
      </c>
      <c r="E74" s="34">
        <v>0</v>
      </c>
      <c r="F74" s="34"/>
      <c r="G74" s="33">
        <f t="shared" si="24"/>
        <v>0</v>
      </c>
      <c r="H74" s="34"/>
      <c r="I74" s="34"/>
      <c r="J74" s="34"/>
      <c r="K74" s="34"/>
      <c r="L74" s="33">
        <f t="shared" ref="L74:L96" si="26">SUM(M74:P74)</f>
        <v>0</v>
      </c>
      <c r="M74" s="34"/>
      <c r="N74" s="34"/>
      <c r="O74" s="34"/>
      <c r="P74" s="34"/>
      <c r="Q74" s="33">
        <f t="shared" ref="Q74:Q96" si="27">R74+S74</f>
        <v>0</v>
      </c>
      <c r="R74" s="34"/>
      <c r="S74" s="34"/>
      <c r="T74" s="33">
        <f t="shared" ref="T74:T96" si="28">U74+V74</f>
        <v>0</v>
      </c>
      <c r="U74" s="34"/>
      <c r="V74" s="34"/>
      <c r="W74" s="33">
        <f t="shared" ref="W74:W96" si="29">X74+Y74</f>
        <v>0</v>
      </c>
      <c r="X74" s="34"/>
      <c r="Y74" s="34"/>
      <c r="Z74" s="33">
        <f t="shared" ref="Z74:Z96" si="30">AA74+AB74</f>
        <v>0</v>
      </c>
      <c r="AA74" s="34"/>
      <c r="AB74" s="34"/>
      <c r="AC74" s="33">
        <f t="shared" ref="AC74:AC96" si="31">AD74+AF74</f>
        <v>0</v>
      </c>
      <c r="AD74" s="34"/>
      <c r="AE74" s="34"/>
      <c r="AF74" s="34"/>
      <c r="AG74" s="33">
        <f t="shared" ref="AG74:AG96" si="32">AH74+AI74</f>
        <v>0</v>
      </c>
      <c r="AH74" s="34"/>
      <c r="AI74" s="34"/>
      <c r="AJ74" s="33">
        <f t="shared" ref="AJ74:AJ96" si="33">AK74+AL74</f>
        <v>0</v>
      </c>
      <c r="AK74" s="34"/>
      <c r="AL74" s="34"/>
      <c r="AM74" s="33">
        <f t="shared" ref="AM74:AM96" si="34">AN74+AO74</f>
        <v>0</v>
      </c>
      <c r="AN74" s="34"/>
      <c r="AO74" s="34"/>
      <c r="AP74" s="33">
        <f t="shared" ref="AP74:AP96" si="35">AQ74+AR74</f>
        <v>0</v>
      </c>
      <c r="AQ74" s="34"/>
      <c r="AR74" s="34"/>
      <c r="AS74" s="33">
        <f t="shared" ref="AS74:AS96" si="36">AT74+AU74</f>
        <v>0</v>
      </c>
      <c r="AT74" s="34"/>
      <c r="AU74" s="34"/>
      <c r="AV74" s="33">
        <f t="shared" ref="AV74:AV95" si="37">AX74+AW74</f>
        <v>0</v>
      </c>
      <c r="AW74" s="33">
        <f t="shared" ref="AW74:AX95" si="38">AY74+BA74+BC74+BE74</f>
        <v>0</v>
      </c>
      <c r="AX74" s="33">
        <f t="shared" si="38"/>
        <v>0</v>
      </c>
      <c r="AY74" s="35"/>
      <c r="AZ74" s="35"/>
      <c r="BA74" s="35"/>
      <c r="BB74" s="35"/>
      <c r="BC74" s="35"/>
      <c r="BD74" s="35"/>
      <c r="BE74" s="34"/>
      <c r="BF74" s="34"/>
      <c r="BG74" s="33">
        <f t="shared" ref="BG74:BG96" si="39">BH74+BI74</f>
        <v>0</v>
      </c>
      <c r="BH74" s="34"/>
      <c r="BI74" s="34"/>
      <c r="BJ74" s="33">
        <f t="shared" ref="BJ74:BJ96" si="40">BK74+BL74</f>
        <v>0</v>
      </c>
      <c r="BK74" s="34"/>
      <c r="BL74" s="34"/>
      <c r="BM74" s="33">
        <f t="shared" ref="BM74:BM96" si="41">SUM(BN74:BQ74)</f>
        <v>0</v>
      </c>
      <c r="BN74" s="34"/>
      <c r="BO74" s="34"/>
      <c r="BP74" s="34"/>
      <c r="BQ74" s="34"/>
      <c r="BR74" s="34"/>
      <c r="BS74" s="34"/>
      <c r="BT74" s="34"/>
      <c r="BU74" s="33">
        <f t="shared" ref="BU74:BU96" si="42">BV74+BW74</f>
        <v>0</v>
      </c>
      <c r="BV74" s="34"/>
      <c r="BW74" s="34"/>
      <c r="BX74" s="33">
        <f t="shared" ref="BX74:BX96" si="43">BY74+BZ74</f>
        <v>0</v>
      </c>
      <c r="BY74" s="34"/>
      <c r="BZ74" s="34"/>
      <c r="CA74" s="33">
        <f t="shared" ref="CA74:CA96" si="44">CB74+CC74</f>
        <v>0</v>
      </c>
      <c r="CB74" s="34"/>
      <c r="CC74" s="34"/>
      <c r="CD74" s="7">
        <f t="shared" ref="CD74:CD96" si="45">CE74+CF74</f>
        <v>317</v>
      </c>
      <c r="CE74" s="8">
        <f t="shared" ref="CE74:CE96" si="46">C74+E74+L74+U74+X74+AA74+AD74+AH74+AK74+AN74+AQ74+AT74+BE74+BH74+BK74+BN74+BQ74+BR74+BT74+BV74+BY74+CB74+BC74+BA74+AY74+R74+BP74</f>
        <v>165</v>
      </c>
      <c r="CF74" s="9">
        <f t="shared" ref="CF74:CF95" si="47">D74+F74+G74+V74+Y74+AB74+AF74+AI74+AL74+AO74+AR74+AU74+BF74+BI74+BL74+BO74+BS74+BW74+BZ74+CC74+BD74+BB74+AZ74+S74</f>
        <v>152</v>
      </c>
      <c r="CG74" s="10"/>
      <c r="CI74" s="45"/>
    </row>
    <row r="75" spans="1:87" ht="47.25" x14ac:dyDescent="0.2">
      <c r="A75" s="6" t="s">
        <v>134</v>
      </c>
      <c r="B75" s="33">
        <f t="shared" si="25"/>
        <v>115</v>
      </c>
      <c r="C75" s="34">
        <v>0</v>
      </c>
      <c r="D75" s="34">
        <v>80</v>
      </c>
      <c r="E75" s="34">
        <v>0</v>
      </c>
      <c r="F75" s="34">
        <v>35</v>
      </c>
      <c r="G75" s="33">
        <f t="shared" si="24"/>
        <v>855</v>
      </c>
      <c r="H75" s="34">
        <v>391</v>
      </c>
      <c r="I75" s="34">
        <v>290</v>
      </c>
      <c r="J75" s="34">
        <v>174</v>
      </c>
      <c r="K75" s="34"/>
      <c r="L75" s="33">
        <f t="shared" si="26"/>
        <v>0</v>
      </c>
      <c r="M75" s="34"/>
      <c r="N75" s="34"/>
      <c r="O75" s="34"/>
      <c r="P75" s="34"/>
      <c r="Q75" s="33">
        <f t="shared" si="27"/>
        <v>0</v>
      </c>
      <c r="R75" s="34"/>
      <c r="S75" s="34"/>
      <c r="T75" s="33">
        <f t="shared" si="28"/>
        <v>158</v>
      </c>
      <c r="U75" s="34">
        <v>0</v>
      </c>
      <c r="V75" s="34">
        <v>158</v>
      </c>
      <c r="W75" s="33">
        <f t="shared" si="29"/>
        <v>0</v>
      </c>
      <c r="X75" s="34">
        <v>0</v>
      </c>
      <c r="Y75" s="34">
        <v>0</v>
      </c>
      <c r="Z75" s="33">
        <f t="shared" si="30"/>
        <v>301</v>
      </c>
      <c r="AA75" s="34">
        <v>0</v>
      </c>
      <c r="AB75" s="34">
        <v>301</v>
      </c>
      <c r="AC75" s="33">
        <f t="shared" si="31"/>
        <v>0</v>
      </c>
      <c r="AD75" s="34"/>
      <c r="AE75" s="34"/>
      <c r="AF75" s="34"/>
      <c r="AG75" s="33">
        <f t="shared" si="32"/>
        <v>0</v>
      </c>
      <c r="AH75" s="34"/>
      <c r="AI75" s="34"/>
      <c r="AJ75" s="33">
        <f t="shared" si="33"/>
        <v>0</v>
      </c>
      <c r="AK75" s="34"/>
      <c r="AL75" s="34"/>
      <c r="AM75" s="33">
        <f t="shared" si="34"/>
        <v>0</v>
      </c>
      <c r="AN75" s="34"/>
      <c r="AO75" s="34"/>
      <c r="AP75" s="33">
        <f t="shared" si="35"/>
        <v>0</v>
      </c>
      <c r="AQ75" s="34"/>
      <c r="AR75" s="34"/>
      <c r="AS75" s="33">
        <f t="shared" si="36"/>
        <v>0</v>
      </c>
      <c r="AT75" s="34"/>
      <c r="AU75" s="34"/>
      <c r="AV75" s="33">
        <f t="shared" si="37"/>
        <v>0</v>
      </c>
      <c r="AW75" s="33">
        <f t="shared" si="38"/>
        <v>0</v>
      </c>
      <c r="AX75" s="33">
        <f t="shared" si="38"/>
        <v>0</v>
      </c>
      <c r="AY75" s="35"/>
      <c r="AZ75" s="35"/>
      <c r="BA75" s="35"/>
      <c r="BB75" s="35"/>
      <c r="BC75" s="35"/>
      <c r="BD75" s="35"/>
      <c r="BE75" s="34"/>
      <c r="BF75" s="34"/>
      <c r="BG75" s="33">
        <f t="shared" si="39"/>
        <v>0</v>
      </c>
      <c r="BH75" s="34"/>
      <c r="BI75" s="34"/>
      <c r="BJ75" s="33">
        <f t="shared" si="40"/>
        <v>0</v>
      </c>
      <c r="BK75" s="34"/>
      <c r="BL75" s="34"/>
      <c r="BM75" s="33">
        <f t="shared" si="41"/>
        <v>66</v>
      </c>
      <c r="BN75" s="34">
        <v>0</v>
      </c>
      <c r="BO75" s="34">
        <v>66</v>
      </c>
      <c r="BP75" s="34"/>
      <c r="BQ75" s="34"/>
      <c r="BR75" s="34"/>
      <c r="BS75" s="34"/>
      <c r="BT75" s="34"/>
      <c r="BU75" s="33">
        <f t="shared" si="42"/>
        <v>0</v>
      </c>
      <c r="BV75" s="34"/>
      <c r="BW75" s="34"/>
      <c r="BX75" s="33">
        <f t="shared" si="43"/>
        <v>0</v>
      </c>
      <c r="BY75" s="34"/>
      <c r="BZ75" s="34"/>
      <c r="CA75" s="33">
        <f t="shared" si="44"/>
        <v>0</v>
      </c>
      <c r="CB75" s="34"/>
      <c r="CC75" s="34"/>
      <c r="CD75" s="7">
        <f t="shared" si="45"/>
        <v>1495</v>
      </c>
      <c r="CE75" s="8">
        <f t="shared" si="46"/>
        <v>0</v>
      </c>
      <c r="CF75" s="9">
        <f t="shared" si="47"/>
        <v>1495</v>
      </c>
      <c r="CG75" s="10"/>
      <c r="CI75" s="45"/>
    </row>
    <row r="76" spans="1:87" ht="47.25" x14ac:dyDescent="0.2">
      <c r="A76" s="6" t="s">
        <v>135</v>
      </c>
      <c r="B76" s="33">
        <f t="shared" si="25"/>
        <v>0</v>
      </c>
      <c r="C76" s="34"/>
      <c r="D76" s="34"/>
      <c r="E76" s="34"/>
      <c r="F76" s="34"/>
      <c r="G76" s="33">
        <f t="shared" si="24"/>
        <v>0</v>
      </c>
      <c r="H76" s="34"/>
      <c r="I76" s="34"/>
      <c r="J76" s="34"/>
      <c r="K76" s="34"/>
      <c r="L76" s="33">
        <f t="shared" si="26"/>
        <v>0</v>
      </c>
      <c r="M76" s="34"/>
      <c r="N76" s="34"/>
      <c r="O76" s="34"/>
      <c r="P76" s="34"/>
      <c r="Q76" s="33">
        <f t="shared" si="27"/>
        <v>0</v>
      </c>
      <c r="R76" s="34"/>
      <c r="S76" s="34"/>
      <c r="T76" s="33">
        <f t="shared" si="28"/>
        <v>0</v>
      </c>
      <c r="U76" s="34"/>
      <c r="V76" s="34"/>
      <c r="W76" s="33">
        <f t="shared" si="29"/>
        <v>0</v>
      </c>
      <c r="X76" s="34"/>
      <c r="Y76" s="34"/>
      <c r="Z76" s="33">
        <f t="shared" si="30"/>
        <v>0</v>
      </c>
      <c r="AA76" s="34"/>
      <c r="AB76" s="34"/>
      <c r="AC76" s="33">
        <f t="shared" si="31"/>
        <v>2791</v>
      </c>
      <c r="AD76" s="34">
        <f>2991-200</f>
        <v>2791</v>
      </c>
      <c r="AE76" s="34">
        <f>2871-200</f>
        <v>2671</v>
      </c>
      <c r="AF76" s="34"/>
      <c r="AG76" s="33">
        <f t="shared" si="32"/>
        <v>0</v>
      </c>
      <c r="AH76" s="34"/>
      <c r="AI76" s="34"/>
      <c r="AJ76" s="33">
        <f t="shared" si="33"/>
        <v>0</v>
      </c>
      <c r="AK76" s="34"/>
      <c r="AL76" s="34"/>
      <c r="AM76" s="33">
        <f t="shared" si="34"/>
        <v>0</v>
      </c>
      <c r="AN76" s="34"/>
      <c r="AO76" s="34"/>
      <c r="AP76" s="33">
        <f t="shared" si="35"/>
        <v>0</v>
      </c>
      <c r="AQ76" s="34"/>
      <c r="AR76" s="34"/>
      <c r="AS76" s="33">
        <f t="shared" si="36"/>
        <v>0</v>
      </c>
      <c r="AT76" s="34"/>
      <c r="AU76" s="34"/>
      <c r="AV76" s="33">
        <f t="shared" si="37"/>
        <v>0</v>
      </c>
      <c r="AW76" s="33">
        <f t="shared" si="38"/>
        <v>0</v>
      </c>
      <c r="AX76" s="33">
        <f t="shared" si="38"/>
        <v>0</v>
      </c>
      <c r="AY76" s="35"/>
      <c r="AZ76" s="35"/>
      <c r="BA76" s="35"/>
      <c r="BB76" s="35"/>
      <c r="BC76" s="35"/>
      <c r="BD76" s="35"/>
      <c r="BE76" s="34"/>
      <c r="BF76" s="34"/>
      <c r="BG76" s="33">
        <f t="shared" si="39"/>
        <v>0</v>
      </c>
      <c r="BH76" s="34"/>
      <c r="BI76" s="34"/>
      <c r="BJ76" s="33">
        <f t="shared" si="40"/>
        <v>0</v>
      </c>
      <c r="BK76" s="34"/>
      <c r="BL76" s="34"/>
      <c r="BM76" s="33">
        <f t="shared" si="41"/>
        <v>0</v>
      </c>
      <c r="BN76" s="34"/>
      <c r="BO76" s="34"/>
      <c r="BP76" s="34"/>
      <c r="BQ76" s="34"/>
      <c r="BR76" s="34"/>
      <c r="BS76" s="34"/>
      <c r="BT76" s="34"/>
      <c r="BU76" s="33">
        <f t="shared" si="42"/>
        <v>0</v>
      </c>
      <c r="BV76" s="34"/>
      <c r="BW76" s="34"/>
      <c r="BX76" s="33">
        <f t="shared" si="43"/>
        <v>0</v>
      </c>
      <c r="BY76" s="34"/>
      <c r="BZ76" s="34"/>
      <c r="CA76" s="33">
        <f t="shared" si="44"/>
        <v>0</v>
      </c>
      <c r="CB76" s="34"/>
      <c r="CC76" s="34"/>
      <c r="CD76" s="7">
        <f>CE76+CF76</f>
        <v>2791</v>
      </c>
      <c r="CE76" s="8">
        <f>C76+E76+L76+U76+X76+AA76+AD76+AH76+AK76+AN76+AQ76+AT76+BE76+BH76+BK76+BN76+BQ76+BR76+BT76+BV76+BY76+CB76+BC76+BA76+AY76+R76+BP76</f>
        <v>2791</v>
      </c>
      <c r="CF76" s="9">
        <f t="shared" si="47"/>
        <v>0</v>
      </c>
      <c r="CG76" s="10"/>
      <c r="CI76" s="45"/>
    </row>
    <row r="77" spans="1:87" ht="36" customHeight="1" x14ac:dyDescent="0.2">
      <c r="A77" s="6" t="s">
        <v>136</v>
      </c>
      <c r="B77" s="33">
        <f t="shared" si="25"/>
        <v>0</v>
      </c>
      <c r="C77" s="34"/>
      <c r="D77" s="34"/>
      <c r="E77" s="34"/>
      <c r="F77" s="34"/>
      <c r="G77" s="33">
        <f t="shared" si="24"/>
        <v>0</v>
      </c>
      <c r="H77" s="34"/>
      <c r="I77" s="34"/>
      <c r="J77" s="34"/>
      <c r="K77" s="34"/>
      <c r="L77" s="33">
        <f t="shared" si="26"/>
        <v>0</v>
      </c>
      <c r="M77" s="34"/>
      <c r="N77" s="34"/>
      <c r="O77" s="34"/>
      <c r="P77" s="34"/>
      <c r="Q77" s="33">
        <f t="shared" si="27"/>
        <v>0</v>
      </c>
      <c r="R77" s="34"/>
      <c r="S77" s="34"/>
      <c r="T77" s="33">
        <f t="shared" si="28"/>
        <v>0</v>
      </c>
      <c r="U77" s="34"/>
      <c r="V77" s="34"/>
      <c r="W77" s="33">
        <f t="shared" si="29"/>
        <v>0</v>
      </c>
      <c r="X77" s="34"/>
      <c r="Y77" s="34"/>
      <c r="Z77" s="33">
        <f t="shared" si="30"/>
        <v>0</v>
      </c>
      <c r="AA77" s="34"/>
      <c r="AB77" s="34"/>
      <c r="AC77" s="33">
        <f t="shared" si="31"/>
        <v>0</v>
      </c>
      <c r="AD77" s="34"/>
      <c r="AE77" s="34"/>
      <c r="AF77" s="34"/>
      <c r="AG77" s="33">
        <f t="shared" si="32"/>
        <v>0</v>
      </c>
      <c r="AH77" s="34"/>
      <c r="AI77" s="34"/>
      <c r="AJ77" s="33">
        <f t="shared" si="33"/>
        <v>0</v>
      </c>
      <c r="AK77" s="34"/>
      <c r="AL77" s="34"/>
      <c r="AM77" s="33">
        <f t="shared" si="34"/>
        <v>0</v>
      </c>
      <c r="AN77" s="34"/>
      <c r="AO77" s="34"/>
      <c r="AP77" s="33">
        <f t="shared" si="35"/>
        <v>0</v>
      </c>
      <c r="AQ77" s="34"/>
      <c r="AR77" s="34"/>
      <c r="AS77" s="33">
        <f t="shared" si="36"/>
        <v>0</v>
      </c>
      <c r="AT77" s="34"/>
      <c r="AU77" s="34"/>
      <c r="AV77" s="33">
        <f t="shared" si="37"/>
        <v>28625</v>
      </c>
      <c r="AW77" s="33">
        <f t="shared" si="38"/>
        <v>28625</v>
      </c>
      <c r="AX77" s="33">
        <f t="shared" si="38"/>
        <v>0</v>
      </c>
      <c r="AY77" s="35">
        <f>714-100</f>
        <v>614</v>
      </c>
      <c r="AZ77" s="35"/>
      <c r="BA77" s="35">
        <v>2151</v>
      </c>
      <c r="BB77" s="35"/>
      <c r="BC77" s="35">
        <v>1171</v>
      </c>
      <c r="BD77" s="35"/>
      <c r="BE77" s="34">
        <f>24939-150-100</f>
        <v>24689</v>
      </c>
      <c r="BF77" s="34"/>
      <c r="BG77" s="33">
        <f t="shared" si="39"/>
        <v>0</v>
      </c>
      <c r="BH77" s="34"/>
      <c r="BI77" s="34"/>
      <c r="BJ77" s="33">
        <f t="shared" si="40"/>
        <v>0</v>
      </c>
      <c r="BK77" s="34"/>
      <c r="BL77" s="34"/>
      <c r="BM77" s="33">
        <f t="shared" si="41"/>
        <v>0</v>
      </c>
      <c r="BN77" s="34"/>
      <c r="BO77" s="34"/>
      <c r="BP77" s="34"/>
      <c r="BQ77" s="34"/>
      <c r="BR77" s="34"/>
      <c r="BS77" s="34"/>
      <c r="BT77" s="34"/>
      <c r="BU77" s="33">
        <f t="shared" si="42"/>
        <v>0</v>
      </c>
      <c r="BV77" s="34"/>
      <c r="BW77" s="34"/>
      <c r="BX77" s="33">
        <f t="shared" si="43"/>
        <v>0</v>
      </c>
      <c r="BY77" s="34"/>
      <c r="BZ77" s="34"/>
      <c r="CA77" s="33">
        <f t="shared" si="44"/>
        <v>0</v>
      </c>
      <c r="CB77" s="34"/>
      <c r="CC77" s="34"/>
      <c r="CD77" s="7">
        <f t="shared" si="45"/>
        <v>28625</v>
      </c>
      <c r="CE77" s="8">
        <f t="shared" si="46"/>
        <v>28625</v>
      </c>
      <c r="CF77" s="9">
        <f t="shared" si="47"/>
        <v>0</v>
      </c>
      <c r="CG77" s="10"/>
      <c r="CI77" s="45"/>
    </row>
    <row r="78" spans="1:87" ht="47.25" x14ac:dyDescent="0.2">
      <c r="A78" s="6" t="s">
        <v>137</v>
      </c>
      <c r="B78" s="33">
        <f t="shared" si="25"/>
        <v>0</v>
      </c>
      <c r="C78" s="34"/>
      <c r="D78" s="34"/>
      <c r="E78" s="34"/>
      <c r="F78" s="34"/>
      <c r="G78" s="33">
        <f t="shared" si="24"/>
        <v>0</v>
      </c>
      <c r="H78" s="34"/>
      <c r="I78" s="34"/>
      <c r="J78" s="34"/>
      <c r="K78" s="34"/>
      <c r="L78" s="33">
        <f t="shared" si="26"/>
        <v>0</v>
      </c>
      <c r="M78" s="34"/>
      <c r="N78" s="34"/>
      <c r="O78" s="34"/>
      <c r="P78" s="34"/>
      <c r="Q78" s="33">
        <f t="shared" si="27"/>
        <v>0</v>
      </c>
      <c r="R78" s="34"/>
      <c r="S78" s="34"/>
      <c r="T78" s="33">
        <f t="shared" si="28"/>
        <v>0</v>
      </c>
      <c r="U78" s="34"/>
      <c r="V78" s="34"/>
      <c r="W78" s="33">
        <f t="shared" si="29"/>
        <v>0</v>
      </c>
      <c r="X78" s="34"/>
      <c r="Y78" s="34"/>
      <c r="Z78" s="33">
        <f t="shared" si="30"/>
        <v>0</v>
      </c>
      <c r="AA78" s="34"/>
      <c r="AB78" s="34"/>
      <c r="AC78" s="33">
        <f t="shared" si="31"/>
        <v>0</v>
      </c>
      <c r="AD78" s="34"/>
      <c r="AE78" s="34"/>
      <c r="AF78" s="34"/>
      <c r="AG78" s="33">
        <f t="shared" si="32"/>
        <v>0</v>
      </c>
      <c r="AH78" s="34"/>
      <c r="AI78" s="34"/>
      <c r="AJ78" s="33">
        <f t="shared" si="33"/>
        <v>0</v>
      </c>
      <c r="AK78" s="34"/>
      <c r="AL78" s="34"/>
      <c r="AM78" s="33">
        <f t="shared" si="34"/>
        <v>0</v>
      </c>
      <c r="AN78" s="34"/>
      <c r="AO78" s="34"/>
      <c r="AP78" s="33">
        <f t="shared" si="35"/>
        <v>0</v>
      </c>
      <c r="AQ78" s="34"/>
      <c r="AR78" s="34"/>
      <c r="AS78" s="33">
        <f t="shared" si="36"/>
        <v>0</v>
      </c>
      <c r="AT78" s="34"/>
      <c r="AU78" s="34"/>
      <c r="AV78" s="33">
        <f t="shared" si="37"/>
        <v>0</v>
      </c>
      <c r="AW78" s="33">
        <f t="shared" si="38"/>
        <v>0</v>
      </c>
      <c r="AX78" s="33">
        <f t="shared" si="38"/>
        <v>0</v>
      </c>
      <c r="AY78" s="35"/>
      <c r="AZ78" s="35"/>
      <c r="BA78" s="35"/>
      <c r="BB78" s="35"/>
      <c r="BC78" s="35"/>
      <c r="BD78" s="35"/>
      <c r="BE78" s="34"/>
      <c r="BF78" s="34"/>
      <c r="BG78" s="33">
        <f t="shared" si="39"/>
        <v>0</v>
      </c>
      <c r="BH78" s="34"/>
      <c r="BI78" s="34"/>
      <c r="BJ78" s="33">
        <f t="shared" si="40"/>
        <v>0</v>
      </c>
      <c r="BK78" s="34"/>
      <c r="BL78" s="34"/>
      <c r="BM78" s="33">
        <f t="shared" si="41"/>
        <v>0</v>
      </c>
      <c r="BN78" s="34"/>
      <c r="BO78" s="34"/>
      <c r="BP78" s="34"/>
      <c r="BQ78" s="34"/>
      <c r="BR78" s="34"/>
      <c r="BS78" s="34"/>
      <c r="BT78" s="34"/>
      <c r="BU78" s="33">
        <f t="shared" si="42"/>
        <v>0</v>
      </c>
      <c r="BV78" s="34"/>
      <c r="BW78" s="34"/>
      <c r="BX78" s="33">
        <f t="shared" si="43"/>
        <v>0</v>
      </c>
      <c r="BY78" s="34"/>
      <c r="BZ78" s="34"/>
      <c r="CA78" s="33">
        <f t="shared" si="44"/>
        <v>380</v>
      </c>
      <c r="CB78" s="34">
        <f>331+49</f>
        <v>380</v>
      </c>
      <c r="CC78" s="34"/>
      <c r="CD78" s="7">
        <f t="shared" si="45"/>
        <v>380</v>
      </c>
      <c r="CE78" s="8">
        <f t="shared" si="46"/>
        <v>380</v>
      </c>
      <c r="CF78" s="9">
        <f t="shared" si="47"/>
        <v>0</v>
      </c>
      <c r="CG78" s="10"/>
      <c r="CI78" s="45"/>
    </row>
    <row r="79" spans="1:87" ht="47.25" x14ac:dyDescent="0.2">
      <c r="A79" s="6" t="s">
        <v>138</v>
      </c>
      <c r="B79" s="33">
        <f t="shared" si="25"/>
        <v>0</v>
      </c>
      <c r="C79" s="34"/>
      <c r="D79" s="34"/>
      <c r="E79" s="34"/>
      <c r="F79" s="34"/>
      <c r="G79" s="33">
        <f t="shared" si="24"/>
        <v>0</v>
      </c>
      <c r="H79" s="34"/>
      <c r="I79" s="34"/>
      <c r="J79" s="34"/>
      <c r="K79" s="34"/>
      <c r="L79" s="33">
        <f t="shared" si="26"/>
        <v>0</v>
      </c>
      <c r="M79" s="34"/>
      <c r="N79" s="34"/>
      <c r="O79" s="34"/>
      <c r="P79" s="34"/>
      <c r="Q79" s="33">
        <f t="shared" si="27"/>
        <v>0</v>
      </c>
      <c r="R79" s="34"/>
      <c r="S79" s="34"/>
      <c r="T79" s="33">
        <f t="shared" si="28"/>
        <v>0</v>
      </c>
      <c r="U79" s="34"/>
      <c r="V79" s="34"/>
      <c r="W79" s="33">
        <f t="shared" si="29"/>
        <v>0</v>
      </c>
      <c r="X79" s="34"/>
      <c r="Y79" s="34"/>
      <c r="Z79" s="33">
        <f t="shared" si="30"/>
        <v>0</v>
      </c>
      <c r="AA79" s="34"/>
      <c r="AB79" s="34"/>
      <c r="AC79" s="33">
        <f t="shared" si="31"/>
        <v>0</v>
      </c>
      <c r="AD79" s="34"/>
      <c r="AE79" s="34"/>
      <c r="AF79" s="34"/>
      <c r="AG79" s="33">
        <f t="shared" si="32"/>
        <v>0</v>
      </c>
      <c r="AH79" s="34"/>
      <c r="AI79" s="34"/>
      <c r="AJ79" s="33">
        <f t="shared" si="33"/>
        <v>0</v>
      </c>
      <c r="AK79" s="34"/>
      <c r="AL79" s="34"/>
      <c r="AM79" s="33">
        <f t="shared" si="34"/>
        <v>0</v>
      </c>
      <c r="AN79" s="34"/>
      <c r="AO79" s="34"/>
      <c r="AP79" s="33">
        <f t="shared" si="35"/>
        <v>0</v>
      </c>
      <c r="AQ79" s="34"/>
      <c r="AR79" s="34"/>
      <c r="AS79" s="33">
        <f t="shared" si="36"/>
        <v>0</v>
      </c>
      <c r="AT79" s="34"/>
      <c r="AU79" s="34"/>
      <c r="AV79" s="33">
        <f t="shared" si="37"/>
        <v>0</v>
      </c>
      <c r="AW79" s="33">
        <f t="shared" si="38"/>
        <v>0</v>
      </c>
      <c r="AX79" s="33">
        <f t="shared" si="38"/>
        <v>0</v>
      </c>
      <c r="AY79" s="35"/>
      <c r="AZ79" s="35"/>
      <c r="BA79" s="35"/>
      <c r="BB79" s="35"/>
      <c r="BC79" s="35"/>
      <c r="BD79" s="35"/>
      <c r="BE79" s="34"/>
      <c r="BF79" s="34"/>
      <c r="BG79" s="33">
        <f t="shared" si="39"/>
        <v>0</v>
      </c>
      <c r="BH79" s="34"/>
      <c r="BI79" s="34"/>
      <c r="BJ79" s="33">
        <f t="shared" si="40"/>
        <v>0</v>
      </c>
      <c r="BK79" s="34"/>
      <c r="BL79" s="34"/>
      <c r="BM79" s="33">
        <f t="shared" si="41"/>
        <v>0</v>
      </c>
      <c r="BN79" s="34"/>
      <c r="BO79" s="34"/>
      <c r="BP79" s="34"/>
      <c r="BQ79" s="34"/>
      <c r="BR79" s="34"/>
      <c r="BS79" s="34"/>
      <c r="BT79" s="34"/>
      <c r="BU79" s="33">
        <f t="shared" si="42"/>
        <v>0</v>
      </c>
      <c r="BV79" s="34"/>
      <c r="BW79" s="34"/>
      <c r="BX79" s="33">
        <f t="shared" si="43"/>
        <v>0</v>
      </c>
      <c r="BY79" s="34"/>
      <c r="BZ79" s="34"/>
      <c r="CA79" s="33">
        <f t="shared" si="44"/>
        <v>930</v>
      </c>
      <c r="CB79" s="34">
        <v>682</v>
      </c>
      <c r="CC79" s="34">
        <v>248</v>
      </c>
      <c r="CD79" s="7">
        <f t="shared" si="45"/>
        <v>930</v>
      </c>
      <c r="CE79" s="8">
        <f t="shared" si="46"/>
        <v>682</v>
      </c>
      <c r="CF79" s="9">
        <f t="shared" si="47"/>
        <v>248</v>
      </c>
      <c r="CG79" s="10"/>
      <c r="CI79" s="45"/>
    </row>
    <row r="80" spans="1:87" ht="47.25" x14ac:dyDescent="0.2">
      <c r="A80" s="6" t="s">
        <v>139</v>
      </c>
      <c r="B80" s="33">
        <f t="shared" si="25"/>
        <v>0</v>
      </c>
      <c r="C80" s="34"/>
      <c r="D80" s="34"/>
      <c r="E80" s="34"/>
      <c r="F80" s="34"/>
      <c r="G80" s="33">
        <f t="shared" si="24"/>
        <v>0</v>
      </c>
      <c r="H80" s="34"/>
      <c r="I80" s="34"/>
      <c r="J80" s="34"/>
      <c r="K80" s="34"/>
      <c r="L80" s="33">
        <f t="shared" si="26"/>
        <v>0</v>
      </c>
      <c r="M80" s="34"/>
      <c r="N80" s="34"/>
      <c r="O80" s="34"/>
      <c r="P80" s="34"/>
      <c r="Q80" s="33">
        <f t="shared" si="27"/>
        <v>0</v>
      </c>
      <c r="R80" s="34"/>
      <c r="S80" s="34"/>
      <c r="T80" s="33">
        <f t="shared" si="28"/>
        <v>0</v>
      </c>
      <c r="U80" s="34"/>
      <c r="V80" s="34"/>
      <c r="W80" s="33">
        <f t="shared" si="29"/>
        <v>0</v>
      </c>
      <c r="X80" s="34"/>
      <c r="Y80" s="34"/>
      <c r="Z80" s="33">
        <f t="shared" si="30"/>
        <v>0</v>
      </c>
      <c r="AA80" s="34"/>
      <c r="AB80" s="34"/>
      <c r="AC80" s="33">
        <f t="shared" si="31"/>
        <v>0</v>
      </c>
      <c r="AD80" s="34"/>
      <c r="AE80" s="34"/>
      <c r="AF80" s="34"/>
      <c r="AG80" s="33">
        <f t="shared" si="32"/>
        <v>0</v>
      </c>
      <c r="AH80" s="34"/>
      <c r="AI80" s="34"/>
      <c r="AJ80" s="33">
        <f t="shared" si="33"/>
        <v>0</v>
      </c>
      <c r="AK80" s="34"/>
      <c r="AL80" s="34"/>
      <c r="AM80" s="33">
        <f t="shared" si="34"/>
        <v>0</v>
      </c>
      <c r="AN80" s="34"/>
      <c r="AO80" s="34"/>
      <c r="AP80" s="33">
        <f t="shared" si="35"/>
        <v>0</v>
      </c>
      <c r="AQ80" s="34"/>
      <c r="AR80" s="34"/>
      <c r="AS80" s="33">
        <f t="shared" si="36"/>
        <v>0</v>
      </c>
      <c r="AT80" s="34"/>
      <c r="AU80" s="34"/>
      <c r="AV80" s="33">
        <f t="shared" si="37"/>
        <v>0</v>
      </c>
      <c r="AW80" s="33">
        <f t="shared" si="38"/>
        <v>0</v>
      </c>
      <c r="AX80" s="33">
        <f t="shared" si="38"/>
        <v>0</v>
      </c>
      <c r="AY80" s="35"/>
      <c r="AZ80" s="35"/>
      <c r="BA80" s="35"/>
      <c r="BB80" s="35"/>
      <c r="BC80" s="35"/>
      <c r="BD80" s="35"/>
      <c r="BE80" s="34"/>
      <c r="BF80" s="34"/>
      <c r="BG80" s="33">
        <f t="shared" si="39"/>
        <v>0</v>
      </c>
      <c r="BH80" s="34"/>
      <c r="BI80" s="34"/>
      <c r="BJ80" s="33">
        <f t="shared" si="40"/>
        <v>0</v>
      </c>
      <c r="BK80" s="34"/>
      <c r="BL80" s="34"/>
      <c r="BM80" s="33">
        <f t="shared" si="41"/>
        <v>0</v>
      </c>
      <c r="BN80" s="34"/>
      <c r="BO80" s="34"/>
      <c r="BP80" s="34"/>
      <c r="BQ80" s="34"/>
      <c r="BR80" s="34"/>
      <c r="BS80" s="34"/>
      <c r="BT80" s="34"/>
      <c r="BU80" s="33">
        <f t="shared" si="42"/>
        <v>0</v>
      </c>
      <c r="BV80" s="34"/>
      <c r="BW80" s="34"/>
      <c r="BX80" s="33">
        <f t="shared" si="43"/>
        <v>0</v>
      </c>
      <c r="BY80" s="34"/>
      <c r="BZ80" s="34"/>
      <c r="CA80" s="33">
        <f t="shared" si="44"/>
        <v>502</v>
      </c>
      <c r="CB80" s="34">
        <f>551-49</f>
        <v>502</v>
      </c>
      <c r="CC80" s="34"/>
      <c r="CD80" s="7">
        <f t="shared" si="45"/>
        <v>502</v>
      </c>
      <c r="CE80" s="8">
        <f t="shared" si="46"/>
        <v>502</v>
      </c>
      <c r="CF80" s="9">
        <f t="shared" si="47"/>
        <v>0</v>
      </c>
      <c r="CG80" s="10"/>
      <c r="CI80" s="45"/>
    </row>
    <row r="81" spans="1:87" ht="47.25" x14ac:dyDescent="0.2">
      <c r="A81" s="6" t="s">
        <v>140</v>
      </c>
      <c r="B81" s="33">
        <f t="shared" si="25"/>
        <v>0</v>
      </c>
      <c r="C81" s="34"/>
      <c r="D81" s="34"/>
      <c r="E81" s="34"/>
      <c r="F81" s="34"/>
      <c r="G81" s="33">
        <f t="shared" si="24"/>
        <v>0</v>
      </c>
      <c r="H81" s="34"/>
      <c r="I81" s="34"/>
      <c r="J81" s="34"/>
      <c r="K81" s="34"/>
      <c r="L81" s="33">
        <f t="shared" si="26"/>
        <v>0</v>
      </c>
      <c r="M81" s="34"/>
      <c r="N81" s="34"/>
      <c r="O81" s="34"/>
      <c r="P81" s="34"/>
      <c r="Q81" s="33">
        <f t="shared" si="27"/>
        <v>0</v>
      </c>
      <c r="R81" s="34"/>
      <c r="S81" s="34"/>
      <c r="T81" s="33">
        <f t="shared" si="28"/>
        <v>0</v>
      </c>
      <c r="U81" s="34"/>
      <c r="V81" s="34"/>
      <c r="W81" s="33">
        <f t="shared" si="29"/>
        <v>0</v>
      </c>
      <c r="X81" s="34"/>
      <c r="Y81" s="34"/>
      <c r="Z81" s="33">
        <f t="shared" si="30"/>
        <v>0</v>
      </c>
      <c r="AA81" s="34"/>
      <c r="AB81" s="34"/>
      <c r="AC81" s="33">
        <f t="shared" si="31"/>
        <v>0</v>
      </c>
      <c r="AD81" s="34"/>
      <c r="AE81" s="34"/>
      <c r="AF81" s="34"/>
      <c r="AG81" s="33">
        <f t="shared" si="32"/>
        <v>0</v>
      </c>
      <c r="AH81" s="34"/>
      <c r="AI81" s="34"/>
      <c r="AJ81" s="33">
        <f t="shared" si="33"/>
        <v>0</v>
      </c>
      <c r="AK81" s="34"/>
      <c r="AL81" s="34"/>
      <c r="AM81" s="33">
        <f t="shared" si="34"/>
        <v>0</v>
      </c>
      <c r="AN81" s="34"/>
      <c r="AO81" s="34"/>
      <c r="AP81" s="33">
        <f t="shared" si="35"/>
        <v>0</v>
      </c>
      <c r="AQ81" s="34"/>
      <c r="AR81" s="34"/>
      <c r="AS81" s="33">
        <f t="shared" si="36"/>
        <v>0</v>
      </c>
      <c r="AT81" s="34"/>
      <c r="AU81" s="34"/>
      <c r="AV81" s="33">
        <f t="shared" si="37"/>
        <v>0</v>
      </c>
      <c r="AW81" s="33">
        <f t="shared" si="38"/>
        <v>0</v>
      </c>
      <c r="AX81" s="33">
        <f t="shared" si="38"/>
        <v>0</v>
      </c>
      <c r="AY81" s="35"/>
      <c r="AZ81" s="35"/>
      <c r="BA81" s="35"/>
      <c r="BB81" s="35"/>
      <c r="BC81" s="35"/>
      <c r="BD81" s="35"/>
      <c r="BE81" s="34"/>
      <c r="BF81" s="34"/>
      <c r="BG81" s="33">
        <f t="shared" si="39"/>
        <v>0</v>
      </c>
      <c r="BH81" s="34"/>
      <c r="BI81" s="34"/>
      <c r="BJ81" s="33">
        <f t="shared" si="40"/>
        <v>0</v>
      </c>
      <c r="BK81" s="34"/>
      <c r="BL81" s="34"/>
      <c r="BM81" s="33">
        <f t="shared" si="41"/>
        <v>1431</v>
      </c>
      <c r="BN81" s="34">
        <v>1120</v>
      </c>
      <c r="BO81" s="34"/>
      <c r="BP81" s="34">
        <v>311</v>
      </c>
      <c r="BQ81" s="34"/>
      <c r="BR81" s="34">
        <f>956+144</f>
        <v>1100</v>
      </c>
      <c r="BS81" s="34"/>
      <c r="BT81" s="34"/>
      <c r="BU81" s="33">
        <f t="shared" si="42"/>
        <v>0</v>
      </c>
      <c r="BV81" s="34"/>
      <c r="BW81" s="34"/>
      <c r="BX81" s="33">
        <f t="shared" si="43"/>
        <v>0</v>
      </c>
      <c r="BY81" s="34"/>
      <c r="BZ81" s="34"/>
      <c r="CA81" s="33">
        <f t="shared" si="44"/>
        <v>0</v>
      </c>
      <c r="CB81" s="34"/>
      <c r="CC81" s="34"/>
      <c r="CD81" s="7">
        <f t="shared" si="45"/>
        <v>2531</v>
      </c>
      <c r="CE81" s="8">
        <f t="shared" si="46"/>
        <v>2531</v>
      </c>
      <c r="CF81" s="9">
        <f t="shared" si="47"/>
        <v>0</v>
      </c>
      <c r="CG81" s="10"/>
      <c r="CI81" s="45"/>
    </row>
    <row r="82" spans="1:87" ht="47.25" x14ac:dyDescent="0.2">
      <c r="A82" s="6" t="s">
        <v>141</v>
      </c>
      <c r="B82" s="33">
        <f t="shared" si="25"/>
        <v>0</v>
      </c>
      <c r="C82" s="34"/>
      <c r="D82" s="34"/>
      <c r="E82" s="34"/>
      <c r="F82" s="34"/>
      <c r="G82" s="33">
        <f t="shared" si="24"/>
        <v>0</v>
      </c>
      <c r="H82" s="34"/>
      <c r="I82" s="34"/>
      <c r="J82" s="34"/>
      <c r="K82" s="34"/>
      <c r="L82" s="33">
        <f t="shared" si="26"/>
        <v>0</v>
      </c>
      <c r="M82" s="34"/>
      <c r="N82" s="34"/>
      <c r="O82" s="34"/>
      <c r="P82" s="34"/>
      <c r="Q82" s="33">
        <f t="shared" si="27"/>
        <v>0</v>
      </c>
      <c r="R82" s="34"/>
      <c r="S82" s="34"/>
      <c r="T82" s="33">
        <f t="shared" si="28"/>
        <v>0</v>
      </c>
      <c r="U82" s="34"/>
      <c r="V82" s="34"/>
      <c r="W82" s="33">
        <f t="shared" si="29"/>
        <v>0</v>
      </c>
      <c r="X82" s="34"/>
      <c r="Y82" s="34"/>
      <c r="Z82" s="33">
        <f t="shared" si="30"/>
        <v>200</v>
      </c>
      <c r="AA82" s="34"/>
      <c r="AB82" s="34">
        <v>200</v>
      </c>
      <c r="AC82" s="33">
        <f t="shared" si="31"/>
        <v>0</v>
      </c>
      <c r="AD82" s="34"/>
      <c r="AE82" s="34"/>
      <c r="AF82" s="34"/>
      <c r="AG82" s="33">
        <f t="shared" si="32"/>
        <v>0</v>
      </c>
      <c r="AH82" s="34"/>
      <c r="AI82" s="34"/>
      <c r="AJ82" s="33">
        <f t="shared" si="33"/>
        <v>0</v>
      </c>
      <c r="AK82" s="34"/>
      <c r="AL82" s="34"/>
      <c r="AM82" s="33">
        <f t="shared" si="34"/>
        <v>0</v>
      </c>
      <c r="AN82" s="34"/>
      <c r="AO82" s="34"/>
      <c r="AP82" s="33">
        <f t="shared" si="35"/>
        <v>0</v>
      </c>
      <c r="AQ82" s="34"/>
      <c r="AR82" s="34"/>
      <c r="AS82" s="33">
        <f t="shared" si="36"/>
        <v>0</v>
      </c>
      <c r="AT82" s="34"/>
      <c r="AU82" s="34"/>
      <c r="AV82" s="33">
        <f t="shared" si="37"/>
        <v>0</v>
      </c>
      <c r="AW82" s="33">
        <f t="shared" si="38"/>
        <v>0</v>
      </c>
      <c r="AX82" s="33">
        <f t="shared" si="38"/>
        <v>0</v>
      </c>
      <c r="AY82" s="35"/>
      <c r="AZ82" s="35"/>
      <c r="BA82" s="35"/>
      <c r="BB82" s="35"/>
      <c r="BC82" s="35"/>
      <c r="BD82" s="35"/>
      <c r="BE82" s="34"/>
      <c r="BF82" s="34"/>
      <c r="BG82" s="33">
        <f t="shared" si="39"/>
        <v>0</v>
      </c>
      <c r="BH82" s="34"/>
      <c r="BI82" s="34"/>
      <c r="BJ82" s="33">
        <f t="shared" si="40"/>
        <v>0</v>
      </c>
      <c r="BK82" s="34"/>
      <c r="BL82" s="34"/>
      <c r="BM82" s="33">
        <f t="shared" si="41"/>
        <v>0</v>
      </c>
      <c r="BN82" s="34"/>
      <c r="BO82" s="34"/>
      <c r="BP82" s="34"/>
      <c r="BQ82" s="34"/>
      <c r="BR82" s="34"/>
      <c r="BS82" s="34"/>
      <c r="BT82" s="34"/>
      <c r="BU82" s="33">
        <f t="shared" si="42"/>
        <v>0</v>
      </c>
      <c r="BV82" s="34"/>
      <c r="BW82" s="34"/>
      <c r="BX82" s="33">
        <f t="shared" si="43"/>
        <v>0</v>
      </c>
      <c r="BY82" s="34"/>
      <c r="BZ82" s="34"/>
      <c r="CA82" s="33">
        <f t="shared" si="44"/>
        <v>0</v>
      </c>
      <c r="CB82" s="34"/>
      <c r="CC82" s="34"/>
      <c r="CD82" s="7">
        <f t="shared" si="45"/>
        <v>200</v>
      </c>
      <c r="CE82" s="8">
        <f t="shared" si="46"/>
        <v>0</v>
      </c>
      <c r="CF82" s="9">
        <f t="shared" si="47"/>
        <v>200</v>
      </c>
      <c r="CG82" s="10"/>
      <c r="CI82" s="45"/>
    </row>
    <row r="83" spans="1:87" ht="47.25" x14ac:dyDescent="0.2">
      <c r="A83" s="6" t="s">
        <v>142</v>
      </c>
      <c r="B83" s="33">
        <f t="shared" si="25"/>
        <v>0</v>
      </c>
      <c r="C83" s="34"/>
      <c r="D83" s="34"/>
      <c r="E83" s="34"/>
      <c r="F83" s="34"/>
      <c r="G83" s="33">
        <f t="shared" si="24"/>
        <v>0</v>
      </c>
      <c r="H83" s="34"/>
      <c r="I83" s="34"/>
      <c r="J83" s="34"/>
      <c r="K83" s="34"/>
      <c r="L83" s="33">
        <f t="shared" si="26"/>
        <v>528</v>
      </c>
      <c r="M83" s="34"/>
      <c r="N83" s="34"/>
      <c r="O83" s="34"/>
      <c r="P83" s="34">
        <v>528</v>
      </c>
      <c r="Q83" s="33">
        <f t="shared" si="27"/>
        <v>0</v>
      </c>
      <c r="R83" s="34"/>
      <c r="S83" s="34"/>
      <c r="T83" s="33">
        <f t="shared" si="28"/>
        <v>0</v>
      </c>
      <c r="U83" s="34"/>
      <c r="V83" s="34"/>
      <c r="W83" s="33">
        <f t="shared" si="29"/>
        <v>0</v>
      </c>
      <c r="X83" s="34"/>
      <c r="Y83" s="34"/>
      <c r="Z83" s="33">
        <f t="shared" si="30"/>
        <v>105</v>
      </c>
      <c r="AA83" s="34">
        <v>105</v>
      </c>
      <c r="AB83" s="34"/>
      <c r="AC83" s="33">
        <f t="shared" si="31"/>
        <v>0</v>
      </c>
      <c r="AD83" s="34"/>
      <c r="AE83" s="34"/>
      <c r="AF83" s="34"/>
      <c r="AG83" s="33">
        <f t="shared" si="32"/>
        <v>0</v>
      </c>
      <c r="AH83" s="34"/>
      <c r="AI83" s="34"/>
      <c r="AJ83" s="33">
        <f t="shared" si="33"/>
        <v>0</v>
      </c>
      <c r="AK83" s="34"/>
      <c r="AL83" s="34"/>
      <c r="AM83" s="33">
        <f t="shared" si="34"/>
        <v>0</v>
      </c>
      <c r="AN83" s="34"/>
      <c r="AO83" s="34"/>
      <c r="AP83" s="33">
        <f t="shared" si="35"/>
        <v>160</v>
      </c>
      <c r="AQ83" s="34">
        <v>160</v>
      </c>
      <c r="AR83" s="34"/>
      <c r="AS83" s="33">
        <f t="shared" si="36"/>
        <v>0</v>
      </c>
      <c r="AT83" s="34"/>
      <c r="AU83" s="34"/>
      <c r="AV83" s="33">
        <f t="shared" si="37"/>
        <v>0</v>
      </c>
      <c r="AW83" s="33">
        <f t="shared" si="38"/>
        <v>0</v>
      </c>
      <c r="AX83" s="33">
        <f t="shared" si="38"/>
        <v>0</v>
      </c>
      <c r="AY83" s="35"/>
      <c r="AZ83" s="35"/>
      <c r="BA83" s="35"/>
      <c r="BB83" s="35"/>
      <c r="BC83" s="35"/>
      <c r="BD83" s="35"/>
      <c r="BE83" s="34"/>
      <c r="BF83" s="34"/>
      <c r="BG83" s="33">
        <f t="shared" si="39"/>
        <v>0</v>
      </c>
      <c r="BH83" s="34"/>
      <c r="BI83" s="34"/>
      <c r="BJ83" s="33">
        <f t="shared" si="40"/>
        <v>0</v>
      </c>
      <c r="BK83" s="34"/>
      <c r="BL83" s="34"/>
      <c r="BM83" s="33">
        <f t="shared" si="41"/>
        <v>0</v>
      </c>
      <c r="BN83" s="34"/>
      <c r="BO83" s="34"/>
      <c r="BP83" s="34"/>
      <c r="BQ83" s="34"/>
      <c r="BR83" s="34"/>
      <c r="BS83" s="34"/>
      <c r="BT83" s="34"/>
      <c r="BU83" s="33">
        <f t="shared" si="42"/>
        <v>0</v>
      </c>
      <c r="BV83" s="34"/>
      <c r="BW83" s="34"/>
      <c r="BX83" s="33">
        <f t="shared" si="43"/>
        <v>0</v>
      </c>
      <c r="BY83" s="34"/>
      <c r="BZ83" s="34"/>
      <c r="CA83" s="33">
        <f t="shared" si="44"/>
        <v>0</v>
      </c>
      <c r="CB83" s="34"/>
      <c r="CC83" s="34"/>
      <c r="CD83" s="7">
        <f t="shared" si="45"/>
        <v>793</v>
      </c>
      <c r="CE83" s="8">
        <f t="shared" si="46"/>
        <v>793</v>
      </c>
      <c r="CF83" s="9">
        <f t="shared" si="47"/>
        <v>0</v>
      </c>
      <c r="CG83" s="10"/>
      <c r="CI83" s="45"/>
    </row>
    <row r="84" spans="1:87" ht="45.75" customHeight="1" x14ac:dyDescent="0.2">
      <c r="A84" s="6" t="s">
        <v>143</v>
      </c>
      <c r="B84" s="33">
        <f t="shared" si="25"/>
        <v>0</v>
      </c>
      <c r="C84" s="34"/>
      <c r="D84" s="34"/>
      <c r="E84" s="34"/>
      <c r="F84" s="34"/>
      <c r="G84" s="33">
        <f t="shared" si="24"/>
        <v>0</v>
      </c>
      <c r="H84" s="34"/>
      <c r="I84" s="34"/>
      <c r="J84" s="34"/>
      <c r="K84" s="34"/>
      <c r="L84" s="33">
        <f t="shared" si="26"/>
        <v>1200</v>
      </c>
      <c r="M84" s="34"/>
      <c r="N84" s="34"/>
      <c r="O84" s="34"/>
      <c r="P84" s="34">
        <v>1200</v>
      </c>
      <c r="Q84" s="33">
        <f t="shared" si="27"/>
        <v>0</v>
      </c>
      <c r="R84" s="34"/>
      <c r="S84" s="34"/>
      <c r="T84" s="33">
        <f t="shared" si="28"/>
        <v>0</v>
      </c>
      <c r="U84" s="34"/>
      <c r="V84" s="34"/>
      <c r="W84" s="33">
        <f t="shared" si="29"/>
        <v>0</v>
      </c>
      <c r="X84" s="34"/>
      <c r="Y84" s="34"/>
      <c r="Z84" s="33">
        <f t="shared" si="30"/>
        <v>174</v>
      </c>
      <c r="AA84" s="34">
        <v>174</v>
      </c>
      <c r="AB84" s="34"/>
      <c r="AC84" s="33">
        <f t="shared" si="31"/>
        <v>0</v>
      </c>
      <c r="AD84" s="34"/>
      <c r="AE84" s="34"/>
      <c r="AF84" s="34"/>
      <c r="AG84" s="33">
        <f t="shared" si="32"/>
        <v>0</v>
      </c>
      <c r="AH84" s="34"/>
      <c r="AI84" s="34"/>
      <c r="AJ84" s="33">
        <f t="shared" si="33"/>
        <v>0</v>
      </c>
      <c r="AK84" s="34"/>
      <c r="AL84" s="34"/>
      <c r="AM84" s="33">
        <f t="shared" si="34"/>
        <v>0</v>
      </c>
      <c r="AN84" s="34"/>
      <c r="AO84" s="34"/>
      <c r="AP84" s="33">
        <f t="shared" si="35"/>
        <v>209</v>
      </c>
      <c r="AQ84" s="34">
        <v>209</v>
      </c>
      <c r="AR84" s="34"/>
      <c r="AS84" s="33">
        <f t="shared" si="36"/>
        <v>0</v>
      </c>
      <c r="AT84" s="34"/>
      <c r="AU84" s="34"/>
      <c r="AV84" s="33">
        <f t="shared" si="37"/>
        <v>0</v>
      </c>
      <c r="AW84" s="33">
        <f t="shared" si="38"/>
        <v>0</v>
      </c>
      <c r="AX84" s="33">
        <f t="shared" si="38"/>
        <v>0</v>
      </c>
      <c r="AY84" s="35"/>
      <c r="AZ84" s="35"/>
      <c r="BA84" s="35"/>
      <c r="BB84" s="35"/>
      <c r="BC84" s="35"/>
      <c r="BD84" s="35"/>
      <c r="BE84" s="34"/>
      <c r="BF84" s="34"/>
      <c r="BG84" s="33">
        <f t="shared" si="39"/>
        <v>0</v>
      </c>
      <c r="BH84" s="34"/>
      <c r="BI84" s="34"/>
      <c r="BJ84" s="33">
        <f t="shared" si="40"/>
        <v>0</v>
      </c>
      <c r="BK84" s="34"/>
      <c r="BL84" s="34"/>
      <c r="BM84" s="33">
        <f t="shared" si="41"/>
        <v>181</v>
      </c>
      <c r="BN84" s="34">
        <v>119</v>
      </c>
      <c r="BO84" s="34"/>
      <c r="BP84" s="34">
        <v>62</v>
      </c>
      <c r="BQ84" s="34"/>
      <c r="BR84" s="34"/>
      <c r="BS84" s="34"/>
      <c r="BT84" s="34"/>
      <c r="BU84" s="33">
        <f t="shared" si="42"/>
        <v>0</v>
      </c>
      <c r="BV84" s="34"/>
      <c r="BW84" s="34"/>
      <c r="BX84" s="33">
        <f t="shared" si="43"/>
        <v>0</v>
      </c>
      <c r="BY84" s="34"/>
      <c r="BZ84" s="34"/>
      <c r="CA84" s="33">
        <f t="shared" si="44"/>
        <v>0</v>
      </c>
      <c r="CB84" s="34"/>
      <c r="CC84" s="34"/>
      <c r="CD84" s="7">
        <f t="shared" si="45"/>
        <v>1764</v>
      </c>
      <c r="CE84" s="8">
        <f t="shared" si="46"/>
        <v>1764</v>
      </c>
      <c r="CF84" s="9">
        <f t="shared" si="47"/>
        <v>0</v>
      </c>
      <c r="CG84" s="10"/>
      <c r="CI84" s="45"/>
    </row>
    <row r="85" spans="1:87" ht="94.5" x14ac:dyDescent="0.2">
      <c r="A85" s="6" t="s">
        <v>144</v>
      </c>
      <c r="B85" s="33">
        <f t="shared" si="25"/>
        <v>0</v>
      </c>
      <c r="C85" s="40"/>
      <c r="D85" s="40"/>
      <c r="E85" s="40"/>
      <c r="F85" s="40"/>
      <c r="G85" s="33">
        <f t="shared" si="24"/>
        <v>0</v>
      </c>
      <c r="H85" s="40"/>
      <c r="I85" s="40"/>
      <c r="J85" s="40"/>
      <c r="K85" s="40"/>
      <c r="L85" s="33">
        <f t="shared" si="26"/>
        <v>0</v>
      </c>
      <c r="M85" s="40"/>
      <c r="N85" s="40"/>
      <c r="O85" s="40"/>
      <c r="P85" s="40"/>
      <c r="Q85" s="33">
        <f t="shared" si="27"/>
        <v>0</v>
      </c>
      <c r="R85" s="40"/>
      <c r="S85" s="40"/>
      <c r="T85" s="33">
        <f t="shared" si="28"/>
        <v>0</v>
      </c>
      <c r="U85" s="40"/>
      <c r="V85" s="40"/>
      <c r="W85" s="33">
        <f t="shared" si="29"/>
        <v>0</v>
      </c>
      <c r="X85" s="40"/>
      <c r="Y85" s="40"/>
      <c r="Z85" s="33">
        <f t="shared" si="30"/>
        <v>0</v>
      </c>
      <c r="AA85" s="40"/>
      <c r="AB85" s="40"/>
      <c r="AC85" s="33">
        <f t="shared" si="31"/>
        <v>0</v>
      </c>
      <c r="AD85" s="40"/>
      <c r="AE85" s="40"/>
      <c r="AF85" s="40"/>
      <c r="AG85" s="33">
        <f t="shared" si="32"/>
        <v>0</v>
      </c>
      <c r="AH85" s="40"/>
      <c r="AI85" s="40"/>
      <c r="AJ85" s="33">
        <f t="shared" si="33"/>
        <v>0</v>
      </c>
      <c r="AK85" s="40"/>
      <c r="AL85" s="40"/>
      <c r="AM85" s="33">
        <f t="shared" si="34"/>
        <v>0</v>
      </c>
      <c r="AN85" s="40"/>
      <c r="AO85" s="40"/>
      <c r="AP85" s="33">
        <f t="shared" si="35"/>
        <v>0</v>
      </c>
      <c r="AQ85" s="40"/>
      <c r="AR85" s="40"/>
      <c r="AS85" s="33">
        <f t="shared" si="36"/>
        <v>0</v>
      </c>
      <c r="AT85" s="40"/>
      <c r="AU85" s="40"/>
      <c r="AV85" s="33">
        <f t="shared" si="37"/>
        <v>0</v>
      </c>
      <c r="AW85" s="33">
        <f t="shared" si="38"/>
        <v>0</v>
      </c>
      <c r="AX85" s="33">
        <f t="shared" si="38"/>
        <v>0</v>
      </c>
      <c r="AY85" s="40"/>
      <c r="AZ85" s="40"/>
      <c r="BA85" s="40"/>
      <c r="BB85" s="40"/>
      <c r="BC85" s="40"/>
      <c r="BD85" s="40"/>
      <c r="BE85" s="40"/>
      <c r="BF85" s="40"/>
      <c r="BG85" s="33">
        <f t="shared" si="39"/>
        <v>0</v>
      </c>
      <c r="BH85" s="40"/>
      <c r="BI85" s="40"/>
      <c r="BJ85" s="33">
        <f t="shared" si="40"/>
        <v>0</v>
      </c>
      <c r="BK85" s="40"/>
      <c r="BL85" s="40"/>
      <c r="BM85" s="33">
        <f t="shared" si="41"/>
        <v>0</v>
      </c>
      <c r="BN85" s="40"/>
      <c r="BO85" s="40"/>
      <c r="BP85" s="40"/>
      <c r="BQ85" s="40"/>
      <c r="BR85" s="40"/>
      <c r="BS85" s="40"/>
      <c r="BT85" s="40"/>
      <c r="BU85" s="33">
        <f t="shared" si="42"/>
        <v>0</v>
      </c>
      <c r="BV85" s="40"/>
      <c r="BW85" s="40"/>
      <c r="BX85" s="33">
        <f t="shared" si="43"/>
        <v>0</v>
      </c>
      <c r="BY85" s="40"/>
      <c r="BZ85" s="40"/>
      <c r="CA85" s="33">
        <f t="shared" si="44"/>
        <v>0</v>
      </c>
      <c r="CB85" s="40"/>
      <c r="CC85" s="40"/>
      <c r="CD85" s="7">
        <v>0</v>
      </c>
      <c r="CE85" s="8">
        <f t="shared" si="46"/>
        <v>0</v>
      </c>
      <c r="CF85" s="9">
        <f t="shared" si="47"/>
        <v>0</v>
      </c>
      <c r="CG85" s="10"/>
      <c r="CI85" s="45"/>
    </row>
    <row r="86" spans="1:87" ht="31.5" x14ac:dyDescent="0.2">
      <c r="A86" s="6" t="s">
        <v>145</v>
      </c>
      <c r="B86" s="33">
        <f t="shared" si="25"/>
        <v>0</v>
      </c>
      <c r="C86" s="34">
        <v>0</v>
      </c>
      <c r="D86" s="34">
        <v>0</v>
      </c>
      <c r="E86" s="34">
        <v>0</v>
      </c>
      <c r="F86" s="34">
        <v>0</v>
      </c>
      <c r="G86" s="33">
        <f t="shared" si="24"/>
        <v>0</v>
      </c>
      <c r="H86" s="34">
        <v>0</v>
      </c>
      <c r="I86" s="34">
        <v>0</v>
      </c>
      <c r="J86" s="34">
        <v>0</v>
      </c>
      <c r="K86" s="34">
        <v>0</v>
      </c>
      <c r="L86" s="33">
        <f t="shared" si="26"/>
        <v>511</v>
      </c>
      <c r="M86" s="34">
        <v>0</v>
      </c>
      <c r="N86" s="34">
        <v>0</v>
      </c>
      <c r="O86" s="34">
        <v>0</v>
      </c>
      <c r="P86" s="34">
        <v>511</v>
      </c>
      <c r="Q86" s="33">
        <f t="shared" si="27"/>
        <v>0</v>
      </c>
      <c r="R86" s="34">
        <v>0</v>
      </c>
      <c r="S86" s="34">
        <v>0</v>
      </c>
      <c r="T86" s="33">
        <f t="shared" si="28"/>
        <v>0</v>
      </c>
      <c r="U86" s="34">
        <v>0</v>
      </c>
      <c r="V86" s="34">
        <v>0</v>
      </c>
      <c r="W86" s="33">
        <f t="shared" si="29"/>
        <v>0</v>
      </c>
      <c r="X86" s="34">
        <v>0</v>
      </c>
      <c r="Y86" s="34">
        <v>0</v>
      </c>
      <c r="Z86" s="33">
        <f t="shared" si="30"/>
        <v>320</v>
      </c>
      <c r="AA86" s="34">
        <v>320</v>
      </c>
      <c r="AB86" s="34">
        <v>0</v>
      </c>
      <c r="AC86" s="33">
        <f t="shared" si="31"/>
        <v>0</v>
      </c>
      <c r="AD86" s="34">
        <v>0</v>
      </c>
      <c r="AE86" s="34"/>
      <c r="AF86" s="34">
        <v>0</v>
      </c>
      <c r="AG86" s="33">
        <f t="shared" si="32"/>
        <v>0</v>
      </c>
      <c r="AH86" s="34">
        <v>0</v>
      </c>
      <c r="AI86" s="34">
        <v>0</v>
      </c>
      <c r="AJ86" s="33">
        <f t="shared" si="33"/>
        <v>0</v>
      </c>
      <c r="AK86" s="34">
        <v>0</v>
      </c>
      <c r="AL86" s="34">
        <v>0</v>
      </c>
      <c r="AM86" s="33">
        <f t="shared" si="34"/>
        <v>0</v>
      </c>
      <c r="AN86" s="34">
        <v>0</v>
      </c>
      <c r="AO86" s="34">
        <v>0</v>
      </c>
      <c r="AP86" s="33">
        <f t="shared" si="35"/>
        <v>140</v>
      </c>
      <c r="AQ86" s="34">
        <v>140</v>
      </c>
      <c r="AR86" s="34">
        <v>0</v>
      </c>
      <c r="AS86" s="33">
        <f t="shared" si="36"/>
        <v>0</v>
      </c>
      <c r="AT86" s="34">
        <v>0</v>
      </c>
      <c r="AU86" s="34">
        <v>0</v>
      </c>
      <c r="AV86" s="33">
        <f t="shared" si="37"/>
        <v>0</v>
      </c>
      <c r="AW86" s="33">
        <f t="shared" si="38"/>
        <v>0</v>
      </c>
      <c r="AX86" s="33">
        <f t="shared" si="38"/>
        <v>0</v>
      </c>
      <c r="AY86" s="35"/>
      <c r="AZ86" s="35"/>
      <c r="BA86" s="35"/>
      <c r="BB86" s="35"/>
      <c r="BC86" s="35"/>
      <c r="BD86" s="35"/>
      <c r="BE86" s="34"/>
      <c r="BF86" s="34">
        <v>0</v>
      </c>
      <c r="BG86" s="33">
        <f t="shared" si="39"/>
        <v>0</v>
      </c>
      <c r="BH86" s="34">
        <v>0</v>
      </c>
      <c r="BI86" s="34">
        <v>0</v>
      </c>
      <c r="BJ86" s="33">
        <f t="shared" si="40"/>
        <v>0</v>
      </c>
      <c r="BK86" s="34">
        <v>0</v>
      </c>
      <c r="BL86" s="34">
        <v>0</v>
      </c>
      <c r="BM86" s="33">
        <f t="shared" si="41"/>
        <v>60</v>
      </c>
      <c r="BN86" s="34">
        <v>0</v>
      </c>
      <c r="BO86" s="34">
        <v>0</v>
      </c>
      <c r="BP86" s="34">
        <v>60</v>
      </c>
      <c r="BQ86" s="34">
        <v>0</v>
      </c>
      <c r="BR86" s="34">
        <v>0</v>
      </c>
      <c r="BS86" s="34">
        <v>0</v>
      </c>
      <c r="BT86" s="34">
        <v>0</v>
      </c>
      <c r="BU86" s="33">
        <f t="shared" si="42"/>
        <v>60</v>
      </c>
      <c r="BV86" s="34">
        <v>60</v>
      </c>
      <c r="BW86" s="34">
        <v>0</v>
      </c>
      <c r="BX86" s="33">
        <f t="shared" si="43"/>
        <v>0</v>
      </c>
      <c r="BY86" s="34">
        <v>0</v>
      </c>
      <c r="BZ86" s="34">
        <v>0</v>
      </c>
      <c r="CA86" s="33">
        <f t="shared" si="44"/>
        <v>0</v>
      </c>
      <c r="CB86" s="34">
        <v>0</v>
      </c>
      <c r="CC86" s="34">
        <v>0</v>
      </c>
      <c r="CD86" s="7">
        <f t="shared" si="45"/>
        <v>1091</v>
      </c>
      <c r="CE86" s="8">
        <f t="shared" si="46"/>
        <v>1091</v>
      </c>
      <c r="CF86" s="9">
        <f t="shared" si="47"/>
        <v>0</v>
      </c>
      <c r="CG86" s="10"/>
      <c r="CI86" s="45"/>
    </row>
    <row r="87" spans="1:87" ht="31.5" x14ac:dyDescent="0.2">
      <c r="A87" s="6" t="s">
        <v>146</v>
      </c>
      <c r="B87" s="33">
        <f t="shared" si="25"/>
        <v>0</v>
      </c>
      <c r="C87" s="34"/>
      <c r="D87" s="34"/>
      <c r="E87" s="34"/>
      <c r="F87" s="34"/>
      <c r="G87" s="33">
        <f t="shared" si="24"/>
        <v>0</v>
      </c>
      <c r="H87" s="34"/>
      <c r="I87" s="34"/>
      <c r="J87" s="34"/>
      <c r="K87" s="34"/>
      <c r="L87" s="33">
        <f t="shared" si="26"/>
        <v>0</v>
      </c>
      <c r="M87" s="34"/>
      <c r="N87" s="34"/>
      <c r="O87" s="34"/>
      <c r="P87" s="34"/>
      <c r="Q87" s="33">
        <f t="shared" si="27"/>
        <v>0</v>
      </c>
      <c r="R87" s="34"/>
      <c r="S87" s="34"/>
      <c r="T87" s="33">
        <f t="shared" si="28"/>
        <v>0</v>
      </c>
      <c r="U87" s="34"/>
      <c r="V87" s="34"/>
      <c r="W87" s="33">
        <f t="shared" si="29"/>
        <v>0</v>
      </c>
      <c r="X87" s="34"/>
      <c r="Y87" s="34"/>
      <c r="Z87" s="33">
        <f t="shared" si="30"/>
        <v>0</v>
      </c>
      <c r="AA87" s="34"/>
      <c r="AB87" s="34"/>
      <c r="AC87" s="33">
        <f t="shared" si="31"/>
        <v>0</v>
      </c>
      <c r="AD87" s="34"/>
      <c r="AE87" s="34"/>
      <c r="AF87" s="34"/>
      <c r="AG87" s="33">
        <f t="shared" si="32"/>
        <v>0</v>
      </c>
      <c r="AH87" s="34"/>
      <c r="AI87" s="34"/>
      <c r="AJ87" s="33">
        <f t="shared" si="33"/>
        <v>0</v>
      </c>
      <c r="AK87" s="34"/>
      <c r="AL87" s="34"/>
      <c r="AM87" s="33">
        <f t="shared" si="34"/>
        <v>0</v>
      </c>
      <c r="AN87" s="34"/>
      <c r="AO87" s="34"/>
      <c r="AP87" s="33">
        <f t="shared" si="35"/>
        <v>0</v>
      </c>
      <c r="AQ87" s="34"/>
      <c r="AR87" s="34"/>
      <c r="AS87" s="33">
        <f t="shared" si="36"/>
        <v>0</v>
      </c>
      <c r="AT87" s="34"/>
      <c r="AU87" s="34"/>
      <c r="AV87" s="33">
        <f t="shared" si="37"/>
        <v>0</v>
      </c>
      <c r="AW87" s="33">
        <f t="shared" si="38"/>
        <v>0</v>
      </c>
      <c r="AX87" s="33">
        <f t="shared" si="38"/>
        <v>0</v>
      </c>
      <c r="AY87" s="35"/>
      <c r="AZ87" s="35"/>
      <c r="BA87" s="35"/>
      <c r="BB87" s="35"/>
      <c r="BC87" s="35"/>
      <c r="BD87" s="35"/>
      <c r="BE87" s="34"/>
      <c r="BF87" s="34"/>
      <c r="BG87" s="33">
        <f t="shared" si="39"/>
        <v>0</v>
      </c>
      <c r="BH87" s="34"/>
      <c r="BI87" s="34"/>
      <c r="BJ87" s="33">
        <f t="shared" si="40"/>
        <v>0</v>
      </c>
      <c r="BK87" s="34"/>
      <c r="BL87" s="34"/>
      <c r="BM87" s="33">
        <f t="shared" si="41"/>
        <v>0</v>
      </c>
      <c r="BN87" s="34"/>
      <c r="BO87" s="34"/>
      <c r="BP87" s="34"/>
      <c r="BQ87" s="34"/>
      <c r="BR87" s="34">
        <f>310-72</f>
        <v>238</v>
      </c>
      <c r="BS87" s="34"/>
      <c r="BT87" s="34"/>
      <c r="BU87" s="33">
        <f t="shared" si="42"/>
        <v>0</v>
      </c>
      <c r="BV87" s="34"/>
      <c r="BW87" s="34"/>
      <c r="BX87" s="33">
        <f t="shared" si="43"/>
        <v>0</v>
      </c>
      <c r="BY87" s="34"/>
      <c r="BZ87" s="34"/>
      <c r="CA87" s="33">
        <f t="shared" si="44"/>
        <v>0</v>
      </c>
      <c r="CB87" s="34"/>
      <c r="CC87" s="34"/>
      <c r="CD87" s="7">
        <f t="shared" si="45"/>
        <v>238</v>
      </c>
      <c r="CE87" s="8">
        <f t="shared" si="46"/>
        <v>238</v>
      </c>
      <c r="CF87" s="9">
        <f t="shared" si="47"/>
        <v>0</v>
      </c>
      <c r="CG87" s="10"/>
      <c r="CI87" s="45"/>
    </row>
    <row r="88" spans="1:87" ht="31.5" x14ac:dyDescent="0.2">
      <c r="A88" s="6" t="s">
        <v>147</v>
      </c>
      <c r="B88" s="33">
        <f t="shared" si="25"/>
        <v>0</v>
      </c>
      <c r="C88" s="34"/>
      <c r="D88" s="34"/>
      <c r="E88" s="34"/>
      <c r="F88" s="34"/>
      <c r="G88" s="33">
        <f t="shared" si="24"/>
        <v>13</v>
      </c>
      <c r="H88" s="34"/>
      <c r="I88" s="34">
        <v>13</v>
      </c>
      <c r="J88" s="34"/>
      <c r="K88" s="34"/>
      <c r="L88" s="33">
        <f t="shared" si="26"/>
        <v>6657</v>
      </c>
      <c r="M88" s="34"/>
      <c r="N88" s="34">
        <f>6670-13</f>
        <v>6657</v>
      </c>
      <c r="O88" s="34"/>
      <c r="P88" s="34"/>
      <c r="Q88" s="33">
        <f t="shared" si="27"/>
        <v>0</v>
      </c>
      <c r="R88" s="34"/>
      <c r="S88" s="34"/>
      <c r="T88" s="33">
        <f t="shared" si="28"/>
        <v>0</v>
      </c>
      <c r="U88" s="34"/>
      <c r="V88" s="34"/>
      <c r="W88" s="33">
        <f t="shared" si="29"/>
        <v>0</v>
      </c>
      <c r="X88" s="34"/>
      <c r="Y88" s="34"/>
      <c r="Z88" s="33">
        <f t="shared" si="30"/>
        <v>0</v>
      </c>
      <c r="AA88" s="34"/>
      <c r="AB88" s="34"/>
      <c r="AC88" s="33">
        <f t="shared" si="31"/>
        <v>0</v>
      </c>
      <c r="AD88" s="34"/>
      <c r="AE88" s="34"/>
      <c r="AF88" s="34"/>
      <c r="AG88" s="33">
        <f t="shared" si="32"/>
        <v>0</v>
      </c>
      <c r="AH88" s="34"/>
      <c r="AI88" s="34"/>
      <c r="AJ88" s="33">
        <f t="shared" si="33"/>
        <v>0</v>
      </c>
      <c r="AK88" s="34"/>
      <c r="AL88" s="34"/>
      <c r="AM88" s="33">
        <f t="shared" si="34"/>
        <v>0</v>
      </c>
      <c r="AN88" s="34"/>
      <c r="AO88" s="34"/>
      <c r="AP88" s="33">
        <f t="shared" si="35"/>
        <v>0</v>
      </c>
      <c r="AQ88" s="34"/>
      <c r="AR88" s="34"/>
      <c r="AS88" s="33">
        <f t="shared" si="36"/>
        <v>0</v>
      </c>
      <c r="AT88" s="34"/>
      <c r="AU88" s="34"/>
      <c r="AV88" s="33">
        <f t="shared" si="37"/>
        <v>0</v>
      </c>
      <c r="AW88" s="33">
        <f t="shared" si="38"/>
        <v>0</v>
      </c>
      <c r="AX88" s="33">
        <f t="shared" si="38"/>
        <v>0</v>
      </c>
      <c r="AY88" s="35"/>
      <c r="AZ88" s="35"/>
      <c r="BA88" s="35"/>
      <c r="BB88" s="35"/>
      <c r="BC88" s="35"/>
      <c r="BD88" s="35"/>
      <c r="BE88" s="34"/>
      <c r="BF88" s="34"/>
      <c r="BG88" s="33">
        <f t="shared" si="39"/>
        <v>0</v>
      </c>
      <c r="BH88" s="34"/>
      <c r="BI88" s="34"/>
      <c r="BJ88" s="33">
        <f t="shared" si="40"/>
        <v>0</v>
      </c>
      <c r="BK88" s="34"/>
      <c r="BL88" s="34"/>
      <c r="BM88" s="33">
        <f t="shared" si="41"/>
        <v>0</v>
      </c>
      <c r="BN88" s="34"/>
      <c r="BO88" s="34"/>
      <c r="BP88" s="34"/>
      <c r="BQ88" s="34"/>
      <c r="BR88" s="34"/>
      <c r="BS88" s="34"/>
      <c r="BT88" s="34"/>
      <c r="BU88" s="33">
        <f t="shared" si="42"/>
        <v>0</v>
      </c>
      <c r="BV88" s="34"/>
      <c r="BW88" s="34"/>
      <c r="BX88" s="33">
        <f t="shared" si="43"/>
        <v>0</v>
      </c>
      <c r="BY88" s="34"/>
      <c r="BZ88" s="34"/>
      <c r="CA88" s="33">
        <f t="shared" si="44"/>
        <v>0</v>
      </c>
      <c r="CB88" s="34"/>
      <c r="CC88" s="34"/>
      <c r="CD88" s="7">
        <f t="shared" si="45"/>
        <v>6670</v>
      </c>
      <c r="CE88" s="8">
        <f t="shared" si="46"/>
        <v>6657</v>
      </c>
      <c r="CF88" s="9">
        <f t="shared" si="47"/>
        <v>13</v>
      </c>
      <c r="CG88" s="10"/>
      <c r="CI88" s="45"/>
    </row>
    <row r="89" spans="1:87" ht="31.5" x14ac:dyDescent="0.2">
      <c r="A89" s="6" t="s">
        <v>148</v>
      </c>
      <c r="B89" s="33">
        <f t="shared" si="25"/>
        <v>0</v>
      </c>
      <c r="C89" s="34"/>
      <c r="D89" s="34"/>
      <c r="E89" s="34"/>
      <c r="F89" s="34"/>
      <c r="G89" s="33">
        <f t="shared" si="24"/>
        <v>0</v>
      </c>
      <c r="H89" s="34"/>
      <c r="I89" s="34"/>
      <c r="J89" s="34"/>
      <c r="K89" s="34"/>
      <c r="L89" s="33">
        <f t="shared" si="26"/>
        <v>853</v>
      </c>
      <c r="M89" s="34"/>
      <c r="N89" s="34">
        <v>843</v>
      </c>
      <c r="O89" s="34"/>
      <c r="P89" s="34">
        <v>10</v>
      </c>
      <c r="Q89" s="33">
        <f t="shared" si="27"/>
        <v>0</v>
      </c>
      <c r="R89" s="34"/>
      <c r="S89" s="34"/>
      <c r="T89" s="33">
        <f t="shared" si="28"/>
        <v>0</v>
      </c>
      <c r="U89" s="34"/>
      <c r="V89" s="34"/>
      <c r="W89" s="33">
        <f t="shared" si="29"/>
        <v>0</v>
      </c>
      <c r="X89" s="34"/>
      <c r="Y89" s="34"/>
      <c r="Z89" s="33">
        <f t="shared" si="30"/>
        <v>10</v>
      </c>
      <c r="AA89" s="34">
        <v>10</v>
      </c>
      <c r="AB89" s="34"/>
      <c r="AC89" s="33">
        <f t="shared" si="31"/>
        <v>0</v>
      </c>
      <c r="AD89" s="34"/>
      <c r="AE89" s="34"/>
      <c r="AF89" s="34"/>
      <c r="AG89" s="33">
        <f t="shared" si="32"/>
        <v>0</v>
      </c>
      <c r="AH89" s="34"/>
      <c r="AI89" s="34"/>
      <c r="AJ89" s="33">
        <f t="shared" si="33"/>
        <v>0</v>
      </c>
      <c r="AK89" s="34"/>
      <c r="AL89" s="34"/>
      <c r="AM89" s="33">
        <f t="shared" si="34"/>
        <v>0</v>
      </c>
      <c r="AN89" s="34"/>
      <c r="AO89" s="34"/>
      <c r="AP89" s="33">
        <f t="shared" si="35"/>
        <v>0</v>
      </c>
      <c r="AQ89" s="34"/>
      <c r="AR89" s="34"/>
      <c r="AS89" s="33">
        <f t="shared" si="36"/>
        <v>0</v>
      </c>
      <c r="AT89" s="34"/>
      <c r="AU89" s="34"/>
      <c r="AV89" s="33">
        <f t="shared" si="37"/>
        <v>0</v>
      </c>
      <c r="AW89" s="33">
        <f t="shared" si="38"/>
        <v>0</v>
      </c>
      <c r="AX89" s="33">
        <f t="shared" si="38"/>
        <v>0</v>
      </c>
      <c r="AY89" s="35"/>
      <c r="AZ89" s="35"/>
      <c r="BA89" s="35"/>
      <c r="BB89" s="35"/>
      <c r="BC89" s="35"/>
      <c r="BD89" s="35"/>
      <c r="BE89" s="34"/>
      <c r="BF89" s="34"/>
      <c r="BG89" s="33">
        <f t="shared" si="39"/>
        <v>0</v>
      </c>
      <c r="BH89" s="34"/>
      <c r="BI89" s="34"/>
      <c r="BJ89" s="33">
        <f t="shared" si="40"/>
        <v>0</v>
      </c>
      <c r="BK89" s="34"/>
      <c r="BL89" s="34"/>
      <c r="BM89" s="33">
        <f t="shared" si="41"/>
        <v>0</v>
      </c>
      <c r="BN89" s="34"/>
      <c r="BO89" s="34"/>
      <c r="BP89" s="34"/>
      <c r="BQ89" s="34"/>
      <c r="BR89" s="34"/>
      <c r="BS89" s="34"/>
      <c r="BT89" s="34"/>
      <c r="BU89" s="33">
        <f t="shared" si="42"/>
        <v>0</v>
      </c>
      <c r="BV89" s="34"/>
      <c r="BW89" s="34"/>
      <c r="BX89" s="33">
        <f t="shared" si="43"/>
        <v>0</v>
      </c>
      <c r="BY89" s="34"/>
      <c r="BZ89" s="34"/>
      <c r="CA89" s="33">
        <f t="shared" si="44"/>
        <v>0</v>
      </c>
      <c r="CB89" s="34"/>
      <c r="CC89" s="34"/>
      <c r="CD89" s="7">
        <f t="shared" si="45"/>
        <v>863</v>
      </c>
      <c r="CE89" s="8">
        <f t="shared" si="46"/>
        <v>863</v>
      </c>
      <c r="CF89" s="9">
        <f t="shared" si="47"/>
        <v>0</v>
      </c>
      <c r="CG89" s="10"/>
      <c r="CI89" s="45"/>
    </row>
    <row r="90" spans="1:87" ht="31.5" x14ac:dyDescent="0.2">
      <c r="A90" s="6" t="s">
        <v>149</v>
      </c>
      <c r="B90" s="33">
        <f t="shared" si="25"/>
        <v>0</v>
      </c>
      <c r="C90" s="34"/>
      <c r="D90" s="34"/>
      <c r="E90" s="34"/>
      <c r="F90" s="34"/>
      <c r="G90" s="33">
        <f t="shared" si="24"/>
        <v>0</v>
      </c>
      <c r="H90" s="34"/>
      <c r="I90" s="34"/>
      <c r="J90" s="34"/>
      <c r="K90" s="34"/>
      <c r="L90" s="33">
        <f t="shared" si="26"/>
        <v>100</v>
      </c>
      <c r="M90" s="34"/>
      <c r="N90" s="34"/>
      <c r="O90" s="34"/>
      <c r="P90" s="34">
        <v>100</v>
      </c>
      <c r="Q90" s="33">
        <f t="shared" si="27"/>
        <v>0</v>
      </c>
      <c r="R90" s="34"/>
      <c r="S90" s="34"/>
      <c r="T90" s="33">
        <f t="shared" si="28"/>
        <v>0</v>
      </c>
      <c r="U90" s="34"/>
      <c r="V90" s="34"/>
      <c r="W90" s="33">
        <f t="shared" si="29"/>
        <v>0</v>
      </c>
      <c r="X90" s="34"/>
      <c r="Y90" s="34"/>
      <c r="Z90" s="33">
        <f t="shared" si="30"/>
        <v>98</v>
      </c>
      <c r="AA90" s="34">
        <v>98</v>
      </c>
      <c r="AB90" s="34"/>
      <c r="AC90" s="33">
        <f t="shared" si="31"/>
        <v>0</v>
      </c>
      <c r="AD90" s="34"/>
      <c r="AE90" s="34"/>
      <c r="AF90" s="34"/>
      <c r="AG90" s="33">
        <f t="shared" si="32"/>
        <v>0</v>
      </c>
      <c r="AH90" s="34"/>
      <c r="AI90" s="34"/>
      <c r="AJ90" s="33">
        <f t="shared" si="33"/>
        <v>0</v>
      </c>
      <c r="AK90" s="34"/>
      <c r="AL90" s="34"/>
      <c r="AM90" s="33">
        <f t="shared" si="34"/>
        <v>0</v>
      </c>
      <c r="AN90" s="34"/>
      <c r="AO90" s="34"/>
      <c r="AP90" s="33">
        <f t="shared" si="35"/>
        <v>0</v>
      </c>
      <c r="AQ90" s="34"/>
      <c r="AR90" s="34"/>
      <c r="AS90" s="33">
        <f t="shared" si="36"/>
        <v>0</v>
      </c>
      <c r="AT90" s="34"/>
      <c r="AU90" s="34"/>
      <c r="AV90" s="33">
        <f t="shared" si="37"/>
        <v>0</v>
      </c>
      <c r="AW90" s="33">
        <f t="shared" si="38"/>
        <v>0</v>
      </c>
      <c r="AX90" s="33">
        <f t="shared" si="38"/>
        <v>0</v>
      </c>
      <c r="AY90" s="35"/>
      <c r="AZ90" s="35"/>
      <c r="BA90" s="35"/>
      <c r="BB90" s="35"/>
      <c r="BC90" s="35"/>
      <c r="BD90" s="35"/>
      <c r="BE90" s="34"/>
      <c r="BF90" s="34"/>
      <c r="BG90" s="33">
        <f t="shared" si="39"/>
        <v>0</v>
      </c>
      <c r="BH90" s="34"/>
      <c r="BI90" s="34"/>
      <c r="BJ90" s="33">
        <f t="shared" si="40"/>
        <v>0</v>
      </c>
      <c r="BK90" s="34"/>
      <c r="BL90" s="34"/>
      <c r="BM90" s="33">
        <f t="shared" si="41"/>
        <v>20</v>
      </c>
      <c r="BN90" s="34">
        <v>20</v>
      </c>
      <c r="BO90" s="34"/>
      <c r="BP90" s="34"/>
      <c r="BQ90" s="34"/>
      <c r="BR90" s="34"/>
      <c r="BS90" s="34"/>
      <c r="BT90" s="34"/>
      <c r="BU90" s="33">
        <f t="shared" si="42"/>
        <v>0</v>
      </c>
      <c r="BV90" s="34"/>
      <c r="BW90" s="34"/>
      <c r="BX90" s="33">
        <f t="shared" si="43"/>
        <v>0</v>
      </c>
      <c r="BY90" s="34"/>
      <c r="BZ90" s="34"/>
      <c r="CA90" s="33">
        <f t="shared" si="44"/>
        <v>0</v>
      </c>
      <c r="CB90" s="34"/>
      <c r="CC90" s="34"/>
      <c r="CD90" s="7">
        <f t="shared" si="45"/>
        <v>218</v>
      </c>
      <c r="CE90" s="8">
        <f t="shared" si="46"/>
        <v>218</v>
      </c>
      <c r="CF90" s="9">
        <f t="shared" si="47"/>
        <v>0</v>
      </c>
      <c r="CG90" s="10"/>
      <c r="CI90" s="45"/>
    </row>
    <row r="91" spans="1:87" ht="31.5" x14ac:dyDescent="0.2">
      <c r="A91" s="6" t="s">
        <v>150</v>
      </c>
      <c r="B91" s="33">
        <f t="shared" si="25"/>
        <v>0</v>
      </c>
      <c r="C91" s="34"/>
      <c r="D91" s="34"/>
      <c r="E91" s="34"/>
      <c r="F91" s="34"/>
      <c r="G91" s="33">
        <f t="shared" si="24"/>
        <v>0</v>
      </c>
      <c r="H91" s="34"/>
      <c r="I91" s="34"/>
      <c r="J91" s="34"/>
      <c r="K91" s="34"/>
      <c r="L91" s="33">
        <f t="shared" si="26"/>
        <v>2551</v>
      </c>
      <c r="M91" s="34"/>
      <c r="N91" s="34">
        <v>2551</v>
      </c>
      <c r="O91" s="34"/>
      <c r="P91" s="34"/>
      <c r="Q91" s="33">
        <f t="shared" si="27"/>
        <v>0</v>
      </c>
      <c r="R91" s="34"/>
      <c r="S91" s="34"/>
      <c r="T91" s="33">
        <f t="shared" si="28"/>
        <v>0</v>
      </c>
      <c r="U91" s="34"/>
      <c r="V91" s="34"/>
      <c r="W91" s="33">
        <f t="shared" si="29"/>
        <v>0</v>
      </c>
      <c r="X91" s="34"/>
      <c r="Y91" s="34"/>
      <c r="Z91" s="33">
        <f t="shared" si="30"/>
        <v>0</v>
      </c>
      <c r="AA91" s="34"/>
      <c r="AB91" s="34"/>
      <c r="AC91" s="33">
        <f t="shared" si="31"/>
        <v>0</v>
      </c>
      <c r="AD91" s="34"/>
      <c r="AE91" s="34"/>
      <c r="AF91" s="34"/>
      <c r="AG91" s="33">
        <f t="shared" si="32"/>
        <v>0</v>
      </c>
      <c r="AH91" s="34"/>
      <c r="AI91" s="34"/>
      <c r="AJ91" s="33">
        <f t="shared" si="33"/>
        <v>0</v>
      </c>
      <c r="AK91" s="34"/>
      <c r="AL91" s="34"/>
      <c r="AM91" s="33">
        <f t="shared" si="34"/>
        <v>0</v>
      </c>
      <c r="AN91" s="34"/>
      <c r="AO91" s="34"/>
      <c r="AP91" s="33">
        <f t="shared" si="35"/>
        <v>0</v>
      </c>
      <c r="AQ91" s="34"/>
      <c r="AR91" s="34"/>
      <c r="AS91" s="33">
        <f t="shared" si="36"/>
        <v>0</v>
      </c>
      <c r="AT91" s="34"/>
      <c r="AU91" s="34"/>
      <c r="AV91" s="33">
        <f t="shared" si="37"/>
        <v>0</v>
      </c>
      <c r="AW91" s="33">
        <f t="shared" si="38"/>
        <v>0</v>
      </c>
      <c r="AX91" s="33">
        <f t="shared" si="38"/>
        <v>0</v>
      </c>
      <c r="AY91" s="35"/>
      <c r="AZ91" s="35"/>
      <c r="BA91" s="35"/>
      <c r="BB91" s="35"/>
      <c r="BC91" s="35"/>
      <c r="BD91" s="35"/>
      <c r="BE91" s="34"/>
      <c r="BF91" s="34"/>
      <c r="BG91" s="33">
        <f t="shared" si="39"/>
        <v>0</v>
      </c>
      <c r="BH91" s="34"/>
      <c r="BI91" s="34"/>
      <c r="BJ91" s="33">
        <f t="shared" si="40"/>
        <v>0</v>
      </c>
      <c r="BK91" s="34"/>
      <c r="BL91" s="34"/>
      <c r="BM91" s="33">
        <f t="shared" si="41"/>
        <v>0</v>
      </c>
      <c r="BN91" s="34"/>
      <c r="BO91" s="34"/>
      <c r="BP91" s="34"/>
      <c r="BQ91" s="34"/>
      <c r="BR91" s="34"/>
      <c r="BS91" s="34"/>
      <c r="BT91" s="34"/>
      <c r="BU91" s="33">
        <f t="shared" si="42"/>
        <v>0</v>
      </c>
      <c r="BV91" s="34"/>
      <c r="BW91" s="34"/>
      <c r="BX91" s="33">
        <f t="shared" si="43"/>
        <v>0</v>
      </c>
      <c r="BY91" s="34"/>
      <c r="BZ91" s="34"/>
      <c r="CA91" s="33">
        <f t="shared" si="44"/>
        <v>0</v>
      </c>
      <c r="CB91" s="34"/>
      <c r="CC91" s="34"/>
      <c r="CD91" s="7">
        <f t="shared" si="45"/>
        <v>2551</v>
      </c>
      <c r="CE91" s="8">
        <f t="shared" si="46"/>
        <v>2551</v>
      </c>
      <c r="CF91" s="9">
        <f t="shared" si="47"/>
        <v>0</v>
      </c>
      <c r="CG91" s="10"/>
      <c r="CI91" s="45"/>
    </row>
    <row r="92" spans="1:87" ht="42.75" customHeight="1" x14ac:dyDescent="0.2">
      <c r="A92" s="6" t="s">
        <v>157</v>
      </c>
      <c r="B92" s="33">
        <f t="shared" si="25"/>
        <v>0</v>
      </c>
      <c r="C92" s="34"/>
      <c r="D92" s="34"/>
      <c r="E92" s="34"/>
      <c r="F92" s="34"/>
      <c r="G92" s="33">
        <f t="shared" si="24"/>
        <v>0</v>
      </c>
      <c r="H92" s="34"/>
      <c r="I92" s="34"/>
      <c r="J92" s="34"/>
      <c r="K92" s="34"/>
      <c r="L92" s="33">
        <f t="shared" si="26"/>
        <v>0</v>
      </c>
      <c r="M92" s="34"/>
      <c r="N92" s="34"/>
      <c r="O92" s="34"/>
      <c r="P92" s="34"/>
      <c r="Q92" s="33">
        <f t="shared" si="27"/>
        <v>0</v>
      </c>
      <c r="R92" s="34"/>
      <c r="S92" s="34"/>
      <c r="T92" s="33">
        <f t="shared" si="28"/>
        <v>0</v>
      </c>
      <c r="U92" s="34"/>
      <c r="V92" s="34"/>
      <c r="W92" s="33">
        <f t="shared" si="29"/>
        <v>0</v>
      </c>
      <c r="X92" s="34"/>
      <c r="Y92" s="34"/>
      <c r="Z92" s="33">
        <f t="shared" si="30"/>
        <v>0</v>
      </c>
      <c r="AA92" s="34"/>
      <c r="AB92" s="34"/>
      <c r="AC92" s="33">
        <f t="shared" si="31"/>
        <v>0</v>
      </c>
      <c r="AD92" s="34"/>
      <c r="AE92" s="34"/>
      <c r="AF92" s="34"/>
      <c r="AG92" s="33">
        <f t="shared" si="32"/>
        <v>0</v>
      </c>
      <c r="AH92" s="34"/>
      <c r="AI92" s="34"/>
      <c r="AJ92" s="33">
        <f t="shared" si="33"/>
        <v>0</v>
      </c>
      <c r="AK92" s="34"/>
      <c r="AL92" s="34"/>
      <c r="AM92" s="33">
        <f t="shared" si="34"/>
        <v>0</v>
      </c>
      <c r="AN92" s="34"/>
      <c r="AO92" s="34"/>
      <c r="AP92" s="33">
        <f t="shared" si="35"/>
        <v>0</v>
      </c>
      <c r="AQ92" s="34"/>
      <c r="AR92" s="34"/>
      <c r="AS92" s="33">
        <f t="shared" si="36"/>
        <v>0</v>
      </c>
      <c r="AT92" s="34"/>
      <c r="AU92" s="34"/>
      <c r="AV92" s="33">
        <f t="shared" si="37"/>
        <v>0</v>
      </c>
      <c r="AW92" s="33">
        <f t="shared" si="38"/>
        <v>0</v>
      </c>
      <c r="AX92" s="33">
        <f t="shared" si="38"/>
        <v>0</v>
      </c>
      <c r="AY92" s="35"/>
      <c r="AZ92" s="35"/>
      <c r="BA92" s="35"/>
      <c r="BB92" s="35"/>
      <c r="BC92" s="35"/>
      <c r="BD92" s="35"/>
      <c r="BE92" s="34"/>
      <c r="BF92" s="34"/>
      <c r="BG92" s="33">
        <f t="shared" si="39"/>
        <v>0</v>
      </c>
      <c r="BH92" s="34"/>
      <c r="BI92" s="34"/>
      <c r="BJ92" s="33">
        <f t="shared" si="40"/>
        <v>0</v>
      </c>
      <c r="BK92" s="34"/>
      <c r="BL92" s="34"/>
      <c r="BM92" s="33">
        <f t="shared" si="41"/>
        <v>0</v>
      </c>
      <c r="BN92" s="34"/>
      <c r="BO92" s="34"/>
      <c r="BP92" s="34"/>
      <c r="BQ92" s="34"/>
      <c r="BR92" s="34"/>
      <c r="BS92" s="34"/>
      <c r="BT92" s="34"/>
      <c r="BU92" s="33">
        <f t="shared" si="42"/>
        <v>0</v>
      </c>
      <c r="BV92" s="34"/>
      <c r="BW92" s="34"/>
      <c r="BX92" s="33">
        <f t="shared" si="43"/>
        <v>0</v>
      </c>
      <c r="BY92" s="34"/>
      <c r="BZ92" s="34"/>
      <c r="CA92" s="33">
        <f t="shared" si="44"/>
        <v>0</v>
      </c>
      <c r="CB92" s="34"/>
      <c r="CC92" s="34"/>
      <c r="CD92" s="7">
        <f t="shared" si="45"/>
        <v>0</v>
      </c>
      <c r="CE92" s="8">
        <f t="shared" si="46"/>
        <v>0</v>
      </c>
      <c r="CF92" s="9">
        <f t="shared" si="47"/>
        <v>0</v>
      </c>
      <c r="CG92" s="10"/>
      <c r="CI92" s="45"/>
    </row>
    <row r="93" spans="1:87" ht="42.75" customHeight="1" x14ac:dyDescent="0.2">
      <c r="A93" s="6" t="s">
        <v>152</v>
      </c>
      <c r="B93" s="33">
        <f t="shared" si="25"/>
        <v>0</v>
      </c>
      <c r="C93" s="34"/>
      <c r="D93" s="34"/>
      <c r="E93" s="34"/>
      <c r="F93" s="34"/>
      <c r="G93" s="33">
        <f t="shared" si="24"/>
        <v>0</v>
      </c>
      <c r="H93" s="34"/>
      <c r="I93" s="34"/>
      <c r="J93" s="34"/>
      <c r="K93" s="34"/>
      <c r="L93" s="33">
        <f t="shared" si="26"/>
        <v>0</v>
      </c>
      <c r="M93" s="34"/>
      <c r="N93" s="34"/>
      <c r="O93" s="34"/>
      <c r="P93" s="34"/>
      <c r="Q93" s="33">
        <f t="shared" si="27"/>
        <v>0</v>
      </c>
      <c r="R93" s="34"/>
      <c r="S93" s="34"/>
      <c r="T93" s="33">
        <f t="shared" si="28"/>
        <v>0</v>
      </c>
      <c r="U93" s="34"/>
      <c r="V93" s="34"/>
      <c r="W93" s="33">
        <f t="shared" si="29"/>
        <v>0</v>
      </c>
      <c r="X93" s="34"/>
      <c r="Y93" s="34"/>
      <c r="Z93" s="33">
        <f t="shared" si="30"/>
        <v>0</v>
      </c>
      <c r="AA93" s="34"/>
      <c r="AB93" s="34"/>
      <c r="AC93" s="33">
        <f t="shared" si="31"/>
        <v>0</v>
      </c>
      <c r="AD93" s="34"/>
      <c r="AE93" s="34"/>
      <c r="AF93" s="34"/>
      <c r="AG93" s="33">
        <f t="shared" si="32"/>
        <v>0</v>
      </c>
      <c r="AH93" s="34"/>
      <c r="AI93" s="34"/>
      <c r="AJ93" s="33">
        <f t="shared" si="33"/>
        <v>0</v>
      </c>
      <c r="AK93" s="34"/>
      <c r="AL93" s="34"/>
      <c r="AM93" s="33">
        <f t="shared" si="34"/>
        <v>0</v>
      </c>
      <c r="AN93" s="34"/>
      <c r="AO93" s="34"/>
      <c r="AP93" s="33">
        <f t="shared" si="35"/>
        <v>0</v>
      </c>
      <c r="AQ93" s="34"/>
      <c r="AR93" s="34"/>
      <c r="AS93" s="33">
        <f t="shared" si="36"/>
        <v>0</v>
      </c>
      <c r="AT93" s="34"/>
      <c r="AU93" s="34"/>
      <c r="AV93" s="33">
        <f t="shared" si="37"/>
        <v>0</v>
      </c>
      <c r="AW93" s="33">
        <f t="shared" si="38"/>
        <v>0</v>
      </c>
      <c r="AX93" s="33">
        <f t="shared" si="38"/>
        <v>0</v>
      </c>
      <c r="AY93" s="35"/>
      <c r="AZ93" s="35"/>
      <c r="BA93" s="35"/>
      <c r="BB93" s="35"/>
      <c r="BC93" s="35"/>
      <c r="BD93" s="35"/>
      <c r="BE93" s="34"/>
      <c r="BF93" s="34"/>
      <c r="BG93" s="33">
        <f t="shared" si="39"/>
        <v>0</v>
      </c>
      <c r="BH93" s="34"/>
      <c r="BI93" s="34"/>
      <c r="BJ93" s="33">
        <f t="shared" si="40"/>
        <v>0</v>
      </c>
      <c r="BK93" s="34"/>
      <c r="BL93" s="34"/>
      <c r="BM93" s="33">
        <f t="shared" si="41"/>
        <v>0</v>
      </c>
      <c r="BN93" s="34"/>
      <c r="BO93" s="34"/>
      <c r="BP93" s="34"/>
      <c r="BQ93" s="34"/>
      <c r="BR93" s="34"/>
      <c r="BS93" s="34"/>
      <c r="BT93" s="34"/>
      <c r="BU93" s="33">
        <f t="shared" si="42"/>
        <v>0</v>
      </c>
      <c r="BV93" s="34"/>
      <c r="BW93" s="34"/>
      <c r="BX93" s="33">
        <f t="shared" si="43"/>
        <v>1264</v>
      </c>
      <c r="BY93" s="34">
        <v>1264</v>
      </c>
      <c r="BZ93" s="34"/>
      <c r="CA93" s="33">
        <f t="shared" si="44"/>
        <v>0</v>
      </c>
      <c r="CB93" s="34"/>
      <c r="CC93" s="34"/>
      <c r="CD93" s="7">
        <f t="shared" si="45"/>
        <v>1264</v>
      </c>
      <c r="CE93" s="8">
        <f t="shared" si="46"/>
        <v>1264</v>
      </c>
      <c r="CF93" s="9">
        <f t="shared" si="47"/>
        <v>0</v>
      </c>
      <c r="CG93" s="10"/>
      <c r="CI93" s="45"/>
    </row>
    <row r="94" spans="1:87" ht="65.25" customHeight="1" x14ac:dyDescent="0.2">
      <c r="A94" s="12" t="s">
        <v>153</v>
      </c>
      <c r="B94" s="33">
        <f t="shared" si="25"/>
        <v>0</v>
      </c>
      <c r="C94" s="34"/>
      <c r="D94" s="34"/>
      <c r="E94" s="34"/>
      <c r="F94" s="34"/>
      <c r="G94" s="33">
        <f t="shared" si="24"/>
        <v>0</v>
      </c>
      <c r="H94" s="34"/>
      <c r="I94" s="34"/>
      <c r="J94" s="34"/>
      <c r="K94" s="34"/>
      <c r="L94" s="33">
        <f t="shared" si="26"/>
        <v>0</v>
      </c>
      <c r="M94" s="34"/>
      <c r="N94" s="34"/>
      <c r="O94" s="34"/>
      <c r="P94" s="34"/>
      <c r="Q94" s="33">
        <f t="shared" si="27"/>
        <v>0</v>
      </c>
      <c r="R94" s="34"/>
      <c r="S94" s="34"/>
      <c r="T94" s="33">
        <f t="shared" si="28"/>
        <v>0</v>
      </c>
      <c r="U94" s="34"/>
      <c r="V94" s="34"/>
      <c r="W94" s="33">
        <f t="shared" si="29"/>
        <v>0</v>
      </c>
      <c r="X94" s="34"/>
      <c r="Y94" s="34"/>
      <c r="Z94" s="33">
        <f t="shared" si="30"/>
        <v>0</v>
      </c>
      <c r="AA94" s="34"/>
      <c r="AB94" s="34"/>
      <c r="AC94" s="33">
        <f t="shared" si="31"/>
        <v>0</v>
      </c>
      <c r="AD94" s="34"/>
      <c r="AE94" s="34"/>
      <c r="AF94" s="34"/>
      <c r="AG94" s="33">
        <f t="shared" si="32"/>
        <v>0</v>
      </c>
      <c r="AH94" s="34"/>
      <c r="AI94" s="34"/>
      <c r="AJ94" s="33">
        <f t="shared" si="33"/>
        <v>0</v>
      </c>
      <c r="AK94" s="34"/>
      <c r="AL94" s="34"/>
      <c r="AM94" s="33">
        <f t="shared" si="34"/>
        <v>0</v>
      </c>
      <c r="AN94" s="34"/>
      <c r="AO94" s="34"/>
      <c r="AP94" s="33">
        <f t="shared" si="35"/>
        <v>0</v>
      </c>
      <c r="AQ94" s="34"/>
      <c r="AR94" s="34"/>
      <c r="AS94" s="33">
        <f t="shared" si="36"/>
        <v>0</v>
      </c>
      <c r="AT94" s="34"/>
      <c r="AU94" s="34"/>
      <c r="AV94" s="33">
        <f t="shared" si="37"/>
        <v>0</v>
      </c>
      <c r="AW94" s="33">
        <f t="shared" si="38"/>
        <v>0</v>
      </c>
      <c r="AX94" s="33">
        <f t="shared" si="38"/>
        <v>0</v>
      </c>
      <c r="AY94" s="35"/>
      <c r="AZ94" s="35"/>
      <c r="BA94" s="35"/>
      <c r="BB94" s="35"/>
      <c r="BC94" s="35"/>
      <c r="BD94" s="35"/>
      <c r="BE94" s="34"/>
      <c r="BF94" s="34"/>
      <c r="BG94" s="33">
        <f t="shared" si="39"/>
        <v>0</v>
      </c>
      <c r="BH94" s="34"/>
      <c r="BI94" s="34"/>
      <c r="BJ94" s="33">
        <f t="shared" si="40"/>
        <v>0</v>
      </c>
      <c r="BK94" s="34"/>
      <c r="BL94" s="34"/>
      <c r="BM94" s="33">
        <f t="shared" si="41"/>
        <v>0</v>
      </c>
      <c r="BN94" s="34"/>
      <c r="BO94" s="34"/>
      <c r="BP94" s="34"/>
      <c r="BQ94" s="34"/>
      <c r="BR94" s="34"/>
      <c r="BS94" s="34"/>
      <c r="BT94" s="34"/>
      <c r="BU94" s="33">
        <f t="shared" si="42"/>
        <v>0</v>
      </c>
      <c r="BV94" s="34"/>
      <c r="BW94" s="34"/>
      <c r="BX94" s="33">
        <f t="shared" si="43"/>
        <v>80</v>
      </c>
      <c r="BY94" s="34">
        <v>80</v>
      </c>
      <c r="BZ94" s="34"/>
      <c r="CA94" s="33">
        <f t="shared" si="44"/>
        <v>0</v>
      </c>
      <c r="CB94" s="34"/>
      <c r="CC94" s="34"/>
      <c r="CD94" s="7">
        <f t="shared" si="45"/>
        <v>80</v>
      </c>
      <c r="CE94" s="8">
        <f t="shared" si="46"/>
        <v>80</v>
      </c>
      <c r="CF94" s="9">
        <f>D94+F94+G94+V94+Y94+AB94+AF94+AI94+AL94+AO94+AR94+AU94+BF94+BI94+BL94+BO94+BS94+BW94+BZ94+CC94+BD94+BB94+AZ94+S94</f>
        <v>0</v>
      </c>
      <c r="CG94" s="10"/>
      <c r="CI94" s="45"/>
    </row>
    <row r="95" spans="1:87" ht="33" customHeight="1" x14ac:dyDescent="0.2">
      <c r="A95" s="6" t="s">
        <v>151</v>
      </c>
      <c r="B95" s="33">
        <f t="shared" si="25"/>
        <v>0</v>
      </c>
      <c r="C95" s="34"/>
      <c r="D95" s="34"/>
      <c r="E95" s="34"/>
      <c r="F95" s="34"/>
      <c r="G95" s="33">
        <f t="shared" si="24"/>
        <v>0</v>
      </c>
      <c r="H95" s="34"/>
      <c r="I95" s="34"/>
      <c r="J95" s="34"/>
      <c r="K95" s="34"/>
      <c r="L95" s="33">
        <f t="shared" si="26"/>
        <v>0</v>
      </c>
      <c r="M95" s="34"/>
      <c r="N95" s="34"/>
      <c r="O95" s="34"/>
      <c r="P95" s="34"/>
      <c r="Q95" s="33">
        <f t="shared" si="27"/>
        <v>0</v>
      </c>
      <c r="R95" s="34"/>
      <c r="S95" s="34"/>
      <c r="T95" s="33">
        <f t="shared" si="28"/>
        <v>0</v>
      </c>
      <c r="U95" s="34"/>
      <c r="V95" s="34"/>
      <c r="W95" s="33">
        <f t="shared" si="29"/>
        <v>0</v>
      </c>
      <c r="X95" s="34"/>
      <c r="Y95" s="34"/>
      <c r="Z95" s="33">
        <f t="shared" si="30"/>
        <v>0</v>
      </c>
      <c r="AA95" s="34"/>
      <c r="AB95" s="34"/>
      <c r="AC95" s="33">
        <f t="shared" si="31"/>
        <v>0</v>
      </c>
      <c r="AD95" s="34"/>
      <c r="AE95" s="34"/>
      <c r="AF95" s="34"/>
      <c r="AG95" s="33">
        <f t="shared" si="32"/>
        <v>0</v>
      </c>
      <c r="AH95" s="34"/>
      <c r="AI95" s="34"/>
      <c r="AJ95" s="33">
        <f t="shared" si="33"/>
        <v>0</v>
      </c>
      <c r="AK95" s="34"/>
      <c r="AL95" s="34"/>
      <c r="AM95" s="33">
        <f t="shared" si="34"/>
        <v>0</v>
      </c>
      <c r="AN95" s="34"/>
      <c r="AO95" s="34"/>
      <c r="AP95" s="33">
        <f t="shared" si="35"/>
        <v>0</v>
      </c>
      <c r="AQ95" s="34"/>
      <c r="AR95" s="34"/>
      <c r="AS95" s="33">
        <f t="shared" si="36"/>
        <v>0</v>
      </c>
      <c r="AT95" s="34"/>
      <c r="AU95" s="34"/>
      <c r="AV95" s="33">
        <f t="shared" si="37"/>
        <v>0</v>
      </c>
      <c r="AW95" s="33">
        <f t="shared" si="38"/>
        <v>0</v>
      </c>
      <c r="AX95" s="33">
        <f t="shared" si="38"/>
        <v>0</v>
      </c>
      <c r="AY95" s="35"/>
      <c r="AZ95" s="35"/>
      <c r="BA95" s="35"/>
      <c r="BB95" s="35"/>
      <c r="BC95" s="35"/>
      <c r="BD95" s="35"/>
      <c r="BE95" s="34"/>
      <c r="BF95" s="34"/>
      <c r="BG95" s="33">
        <f t="shared" si="39"/>
        <v>0</v>
      </c>
      <c r="BH95" s="34"/>
      <c r="BI95" s="34"/>
      <c r="BJ95" s="33">
        <f t="shared" si="40"/>
        <v>0</v>
      </c>
      <c r="BK95" s="34"/>
      <c r="BL95" s="34"/>
      <c r="BM95" s="33">
        <f t="shared" si="41"/>
        <v>0</v>
      </c>
      <c r="BN95" s="34"/>
      <c r="BO95" s="34"/>
      <c r="BP95" s="34"/>
      <c r="BQ95" s="34"/>
      <c r="BR95" s="34">
        <f>310-72</f>
        <v>238</v>
      </c>
      <c r="BS95" s="34"/>
      <c r="BT95" s="34"/>
      <c r="BU95" s="33">
        <f t="shared" si="42"/>
        <v>0</v>
      </c>
      <c r="BV95" s="34"/>
      <c r="BW95" s="34"/>
      <c r="BX95" s="33">
        <f t="shared" si="43"/>
        <v>0</v>
      </c>
      <c r="BY95" s="34"/>
      <c r="BZ95" s="34"/>
      <c r="CA95" s="33">
        <f t="shared" si="44"/>
        <v>0</v>
      </c>
      <c r="CB95" s="34"/>
      <c r="CC95" s="34"/>
      <c r="CD95" s="7">
        <f t="shared" si="45"/>
        <v>238</v>
      </c>
      <c r="CE95" s="8">
        <f t="shared" si="46"/>
        <v>238</v>
      </c>
      <c r="CF95" s="9">
        <f t="shared" si="47"/>
        <v>0</v>
      </c>
      <c r="CG95" s="10"/>
      <c r="CI95" s="45"/>
    </row>
    <row r="96" spans="1:87" ht="39" customHeight="1" x14ac:dyDescent="0.2">
      <c r="A96" s="13" t="s">
        <v>154</v>
      </c>
      <c r="B96" s="33">
        <f>SUM(C96:F96)</f>
        <v>817</v>
      </c>
      <c r="C96" s="33">
        <f>SUM(C10:C95)</f>
        <v>422</v>
      </c>
      <c r="D96" s="33">
        <f>SUM(D10:D95)</f>
        <v>236</v>
      </c>
      <c r="E96" s="33">
        <f>SUM(E10:E95)</f>
        <v>124</v>
      </c>
      <c r="F96" s="33">
        <f>SUM(F10:F95)</f>
        <v>35</v>
      </c>
      <c r="G96" s="33">
        <f>SUM(H96:K96)</f>
        <v>7574</v>
      </c>
      <c r="H96" s="33">
        <f t="shared" ref="H96:K96" si="48">SUM(H10:H95)</f>
        <v>391</v>
      </c>
      <c r="I96" s="33">
        <f t="shared" si="48"/>
        <v>303</v>
      </c>
      <c r="J96" s="33">
        <f t="shared" si="48"/>
        <v>284</v>
      </c>
      <c r="K96" s="33">
        <f t="shared" si="48"/>
        <v>6596</v>
      </c>
      <c r="L96" s="33">
        <f t="shared" si="26"/>
        <v>61455</v>
      </c>
      <c r="M96" s="33">
        <f t="shared" ref="M96:P96" si="49">SUM(M10:M95)</f>
        <v>1550</v>
      </c>
      <c r="N96" s="33">
        <f t="shared" si="49"/>
        <v>10147</v>
      </c>
      <c r="O96" s="33">
        <f t="shared" si="49"/>
        <v>408</v>
      </c>
      <c r="P96" s="33">
        <f t="shared" si="49"/>
        <v>49350</v>
      </c>
      <c r="Q96" s="33">
        <f t="shared" si="27"/>
        <v>0</v>
      </c>
      <c r="R96" s="33">
        <f t="shared" ref="R96:S96" si="50">SUM(R10:R95)</f>
        <v>0</v>
      </c>
      <c r="S96" s="33">
        <f t="shared" si="50"/>
        <v>0</v>
      </c>
      <c r="T96" s="33">
        <f t="shared" si="28"/>
        <v>1205</v>
      </c>
      <c r="U96" s="33">
        <f t="shared" ref="U96:V96" si="51">SUM(U10:U95)</f>
        <v>1047</v>
      </c>
      <c r="V96" s="33">
        <f t="shared" si="51"/>
        <v>158</v>
      </c>
      <c r="W96" s="33">
        <f t="shared" si="29"/>
        <v>0</v>
      </c>
      <c r="X96" s="33">
        <f t="shared" ref="X96:Y96" si="52">SUM(X10:X95)</f>
        <v>0</v>
      </c>
      <c r="Y96" s="33">
        <f t="shared" si="52"/>
        <v>0</v>
      </c>
      <c r="Z96" s="33">
        <f t="shared" si="30"/>
        <v>13387</v>
      </c>
      <c r="AA96" s="33">
        <f t="shared" ref="AA96:AB96" si="53">SUM(AA10:AA95)</f>
        <v>8969</v>
      </c>
      <c r="AB96" s="33">
        <f t="shared" si="53"/>
        <v>4418</v>
      </c>
      <c r="AC96" s="33">
        <f t="shared" si="31"/>
        <v>2991</v>
      </c>
      <c r="AD96" s="33">
        <f t="shared" ref="AD96:AF96" si="54">SUM(AD10:AD95)</f>
        <v>2991</v>
      </c>
      <c r="AE96" s="33">
        <f t="shared" si="54"/>
        <v>2871</v>
      </c>
      <c r="AF96" s="33">
        <f t="shared" si="54"/>
        <v>0</v>
      </c>
      <c r="AG96" s="33">
        <f t="shared" si="32"/>
        <v>825</v>
      </c>
      <c r="AH96" s="33">
        <f t="shared" ref="AH96:AI96" si="55">SUM(AH10:AH95)</f>
        <v>712</v>
      </c>
      <c r="AI96" s="33">
        <f t="shared" si="55"/>
        <v>113</v>
      </c>
      <c r="AJ96" s="33">
        <f t="shared" si="33"/>
        <v>0</v>
      </c>
      <c r="AK96" s="33">
        <f t="shared" ref="AK96:AL96" si="56">SUM(AK10:AK95)</f>
        <v>0</v>
      </c>
      <c r="AL96" s="33">
        <f t="shared" si="56"/>
        <v>0</v>
      </c>
      <c r="AM96" s="33">
        <f t="shared" si="34"/>
        <v>0</v>
      </c>
      <c r="AN96" s="33">
        <f t="shared" ref="AN96:AO96" si="57">SUM(AN10:AN95)</f>
        <v>0</v>
      </c>
      <c r="AO96" s="33">
        <f t="shared" si="57"/>
        <v>0</v>
      </c>
      <c r="AP96" s="33">
        <f t="shared" si="35"/>
        <v>5229</v>
      </c>
      <c r="AQ96" s="33">
        <f t="shared" ref="AQ96:AR96" si="58">SUM(AQ10:AQ95)</f>
        <v>5229</v>
      </c>
      <c r="AR96" s="33">
        <f t="shared" si="58"/>
        <v>0</v>
      </c>
      <c r="AS96" s="33">
        <f t="shared" si="36"/>
        <v>0</v>
      </c>
      <c r="AT96" s="33">
        <f t="shared" ref="AT96:BF96" si="59">SUM(AT10:AT95)</f>
        <v>0</v>
      </c>
      <c r="AU96" s="33">
        <f t="shared" si="59"/>
        <v>0</v>
      </c>
      <c r="AV96" s="33">
        <f>SUM(AV10:AV95)</f>
        <v>31960</v>
      </c>
      <c r="AW96" s="33">
        <f t="shared" si="59"/>
        <v>31960</v>
      </c>
      <c r="AX96" s="33">
        <f t="shared" si="59"/>
        <v>0</v>
      </c>
      <c r="AY96" s="33">
        <f t="shared" si="59"/>
        <v>614</v>
      </c>
      <c r="AZ96" s="33">
        <f t="shared" si="59"/>
        <v>0</v>
      </c>
      <c r="BA96" s="33">
        <f t="shared" si="59"/>
        <v>2151</v>
      </c>
      <c r="BB96" s="33">
        <f t="shared" si="59"/>
        <v>0</v>
      </c>
      <c r="BC96" s="33">
        <f t="shared" si="59"/>
        <v>1171</v>
      </c>
      <c r="BD96" s="33">
        <f t="shared" si="59"/>
        <v>0</v>
      </c>
      <c r="BE96" s="33">
        <f t="shared" si="59"/>
        <v>28024</v>
      </c>
      <c r="BF96" s="33">
        <f t="shared" si="59"/>
        <v>0</v>
      </c>
      <c r="BG96" s="33">
        <f t="shared" si="39"/>
        <v>773</v>
      </c>
      <c r="BH96" s="33">
        <f t="shared" ref="BH96:BI96" si="60">SUM(BH10:BH95)</f>
        <v>767</v>
      </c>
      <c r="BI96" s="33">
        <f t="shared" si="60"/>
        <v>6</v>
      </c>
      <c r="BJ96" s="33">
        <f t="shared" si="40"/>
        <v>0</v>
      </c>
      <c r="BK96" s="33">
        <f t="shared" ref="BK96:BL96" si="61">SUM(BK10:BK95)</f>
        <v>0</v>
      </c>
      <c r="BL96" s="33">
        <f t="shared" si="61"/>
        <v>0</v>
      </c>
      <c r="BM96" s="33">
        <f t="shared" si="41"/>
        <v>17330</v>
      </c>
      <c r="BN96" s="33">
        <f t="shared" ref="BN96:BT96" si="62">SUM(BN10:BN95)</f>
        <v>6959</v>
      </c>
      <c r="BO96" s="33">
        <f t="shared" si="62"/>
        <v>66</v>
      </c>
      <c r="BP96" s="33">
        <f t="shared" si="62"/>
        <v>8812</v>
      </c>
      <c r="BQ96" s="33">
        <f t="shared" si="62"/>
        <v>1493</v>
      </c>
      <c r="BR96" s="33">
        <f t="shared" si="62"/>
        <v>1576</v>
      </c>
      <c r="BS96" s="33">
        <f t="shared" si="62"/>
        <v>0</v>
      </c>
      <c r="BT96" s="33">
        <f t="shared" si="62"/>
        <v>0</v>
      </c>
      <c r="BU96" s="33">
        <f t="shared" si="42"/>
        <v>1276</v>
      </c>
      <c r="BV96" s="33">
        <f t="shared" ref="BV96:BW96" si="63">SUM(BV10:BV95)</f>
        <v>1276</v>
      </c>
      <c r="BW96" s="33">
        <f t="shared" si="63"/>
        <v>0</v>
      </c>
      <c r="BX96" s="33">
        <f t="shared" si="43"/>
        <v>6187</v>
      </c>
      <c r="BY96" s="33">
        <f t="shared" ref="BY96:BZ96" si="64">SUM(BY10:BY95)</f>
        <v>5951</v>
      </c>
      <c r="BZ96" s="33">
        <f t="shared" si="64"/>
        <v>236</v>
      </c>
      <c r="CA96" s="33">
        <f t="shared" si="44"/>
        <v>1812</v>
      </c>
      <c r="CB96" s="33">
        <f t="shared" ref="CB96:CC96" si="65">SUM(CB10:CB95)</f>
        <v>1564</v>
      </c>
      <c r="CC96" s="33">
        <f t="shared" si="65"/>
        <v>248</v>
      </c>
      <c r="CD96" s="7">
        <f t="shared" si="45"/>
        <v>154397</v>
      </c>
      <c r="CE96" s="8">
        <f t="shared" si="46"/>
        <v>141307</v>
      </c>
      <c r="CF96" s="9">
        <f>D96+F96+G96+V96+Y96+AB96+AF96+AI96+AL96+AO96+AR96+AU96+BF96+BI96+BL96+BO96+BS96+BW96+BZ96+CC96+BD96+BB96+AZ96+S96</f>
        <v>13090</v>
      </c>
      <c r="CG96" s="98"/>
      <c r="CI96" s="45"/>
    </row>
  </sheetData>
  <autoFilter ref="A9:CI96"/>
  <mergeCells count="80">
    <mergeCell ref="CE6:CE8"/>
    <mergeCell ref="CF6:CF8"/>
    <mergeCell ref="AD7:AE7"/>
    <mergeCell ref="AF7:AF8"/>
    <mergeCell ref="BJ6:BJ8"/>
    <mergeCell ref="BK6:BL7"/>
    <mergeCell ref="BM6:BM8"/>
    <mergeCell ref="BN6:BQ7"/>
    <mergeCell ref="BU6:BU8"/>
    <mergeCell ref="BV6:BW7"/>
    <mergeCell ref="AS6:AS8"/>
    <mergeCell ref="AT6:AU7"/>
    <mergeCell ref="AV6:AV8"/>
    <mergeCell ref="AW6:AX7"/>
    <mergeCell ref="AY6:AZ7"/>
    <mergeCell ref="BA6:BB7"/>
    <mergeCell ref="AJ6:AJ8"/>
    <mergeCell ref="AK6:AL7"/>
    <mergeCell ref="AM6:AM8"/>
    <mergeCell ref="AN6:AO7"/>
    <mergeCell ref="AP6:AP8"/>
    <mergeCell ref="AQ6:AR7"/>
    <mergeCell ref="Z6:Z8"/>
    <mergeCell ref="AA6:AB7"/>
    <mergeCell ref="AC6:AC8"/>
    <mergeCell ref="AD6:AF6"/>
    <mergeCell ref="AG6:AG8"/>
    <mergeCell ref="AH6:AI7"/>
    <mergeCell ref="Q6:Q8"/>
    <mergeCell ref="R6:S7"/>
    <mergeCell ref="T6:T8"/>
    <mergeCell ref="U6:V7"/>
    <mergeCell ref="W6:W8"/>
    <mergeCell ref="X6:Y7"/>
    <mergeCell ref="B6:B8"/>
    <mergeCell ref="C6:F7"/>
    <mergeCell ref="G6:G8"/>
    <mergeCell ref="H6:K7"/>
    <mergeCell ref="L6:L8"/>
    <mergeCell ref="M6:P7"/>
    <mergeCell ref="BT5:BT8"/>
    <mergeCell ref="BU5:BW5"/>
    <mergeCell ref="BX5:BZ5"/>
    <mergeCell ref="CA5:CC5"/>
    <mergeCell ref="CD5:CD8"/>
    <mergeCell ref="CE5:CF5"/>
    <mergeCell ref="BX6:BX8"/>
    <mergeCell ref="BY6:BZ7"/>
    <mergeCell ref="CA6:CA8"/>
    <mergeCell ref="CB6:CC7"/>
    <mergeCell ref="AV5:BF5"/>
    <mergeCell ref="BG5:BI5"/>
    <mergeCell ref="BJ5:BL5"/>
    <mergeCell ref="BM5:BQ5"/>
    <mergeCell ref="BR5:BR8"/>
    <mergeCell ref="BS5:BS8"/>
    <mergeCell ref="BC6:BD7"/>
    <mergeCell ref="BE6:BF7"/>
    <mergeCell ref="BG6:BG8"/>
    <mergeCell ref="BH6:BI7"/>
    <mergeCell ref="CD4:CF4"/>
    <mergeCell ref="B5:F5"/>
    <mergeCell ref="G5:K5"/>
    <mergeCell ref="L5:P5"/>
    <mergeCell ref="Q5:S5"/>
    <mergeCell ref="T5:V5"/>
    <mergeCell ref="W5:Y5"/>
    <mergeCell ref="Z5:AB5"/>
    <mergeCell ref="AC5:AF5"/>
    <mergeCell ref="AG5:AI5"/>
    <mergeCell ref="B1:W1"/>
    <mergeCell ref="B2:W2"/>
    <mergeCell ref="A4:A8"/>
    <mergeCell ref="B4:Y4"/>
    <mergeCell ref="Z4:AX4"/>
    <mergeCell ref="AY4:BV4"/>
    <mergeCell ref="AJ5:AL5"/>
    <mergeCell ref="AM5:AO5"/>
    <mergeCell ref="AP5:AR5"/>
    <mergeCell ref="AS5:AU5"/>
  </mergeCells>
  <pageMargins left="7.874015748031496E-2" right="0.15748031496062992" top="0.15748031496062992" bottom="0.15748031496062992" header="0.31496062992125984" footer="3.937007874015748E-2"/>
  <pageSetup paperSize="9" scale="5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протокол от 29.12.2025 № 17</vt:lpstr>
      <vt:lpstr>протокол от 27.02.2026 №3</vt:lpstr>
      <vt:lpstr>протокол от 30.03.2026 №4</vt:lpstr>
      <vt:lpstr>протокол от 28.04.2026 №5</vt:lpstr>
      <vt:lpstr>протокол от 29.05.2026 №6</vt:lpstr>
      <vt:lpstr>протокол от 29.06.2026 №7</vt:lpstr>
      <vt:lpstr>протокол от 30.07.2026 №8</vt:lpstr>
      <vt:lpstr>'протокол от 27.02.2026 №3'!Заголовки_для_печати</vt:lpstr>
      <vt:lpstr>'протокол от 28.04.2026 №5'!Заголовки_для_печати</vt:lpstr>
      <vt:lpstr>'протокол от 29.05.2026 №6'!Заголовки_для_печати</vt:lpstr>
      <vt:lpstr>'протокол от 29.06.2026 №7'!Заголовки_для_печати</vt:lpstr>
      <vt:lpstr>'протокол от 29.12.2025 № 17'!Заголовки_для_печати</vt:lpstr>
      <vt:lpstr>'протокол от 30.03.2026 №4'!Заголовки_для_печати</vt:lpstr>
      <vt:lpstr>'протокол от 30.07.2026 №8'!Заголовки_для_печати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Бисерова Наталья Геннадьевна</dc:creator>
  <cp:lastModifiedBy>Орлова Наталия Андреевна</cp:lastModifiedBy>
  <cp:lastPrinted>2025-12-03T08:59:10Z</cp:lastPrinted>
  <dcterms:created xsi:type="dcterms:W3CDTF">2024-11-29T11:52:51Z</dcterms:created>
  <dcterms:modified xsi:type="dcterms:W3CDTF">2026-08-04T06:24:19Z</dcterms:modified>
</cp:coreProperties>
</file>